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120" yWindow="120" windowWidth="14730" windowHeight="9570" tabRatio="925"/>
  </bookViews>
  <sheets>
    <sheet name="ОБЛОЖКА" sheetId="1" r:id="rId1"/>
    <sheet name="1" sheetId="2" r:id="rId2"/>
    <sheet name="1.1." sheetId="3" r:id="rId3"/>
    <sheet name="1.2." sheetId="4" r:id="rId4"/>
    <sheet name="1.3." sheetId="5" r:id="rId5"/>
    <sheet name="2" sheetId="6" r:id="rId6"/>
    <sheet name="2.1." sheetId="7" r:id="rId7"/>
    <sheet name="2.2." sheetId="8" r:id="rId8"/>
    <sheet name="2.3." sheetId="9" r:id="rId9"/>
    <sheet name="3.1." sheetId="10" r:id="rId10"/>
    <sheet name="3.2." sheetId="11" r:id="rId11"/>
    <sheet name="4" sheetId="12" state="hidden" r:id="rId12"/>
    <sheet name="5" sheetId="13" r:id="rId13"/>
    <sheet name="6" sheetId="14" r:id="rId14"/>
    <sheet name="7.1." sheetId="15" r:id="rId15"/>
    <sheet name="7.2." sheetId="16" r:id="rId16"/>
    <sheet name="8.1." sheetId="17" r:id="rId17"/>
    <sheet name="8.2." sheetId="18" r:id="rId18"/>
    <sheet name="9" sheetId="19" state="hidden" r:id="rId19"/>
    <sheet name="9.1." sheetId="20" state="hidden" r:id="rId20"/>
    <sheet name="8.3." sheetId="21" r:id="rId21"/>
  </sheets>
  <calcPr calcId="145621"/>
  <customWorkbookViews>
    <customWorkbookView name="Пользователь Windows - Личное представление" guid="{385D99F4-598C-4C58-B1C4-4E7B0681AB3D}" mergeInterval="0" personalView="1" maximized="1" windowWidth="1916" windowHeight="864" tabRatio="925" activeSheetId="1"/>
    <customWorkbookView name="UO GULNARA - Личное представление" guid="{BF10FEBB-4CAC-410E-B1E1-11E397B4F046}" mergeInterval="0" personalView="1" maximized="1" windowWidth="1356" windowHeight="590" tabRatio="925" activeSheetId="21"/>
    <customWorkbookView name="1 - Личное представление" guid="{F7EDE992-683F-4EB5-8C4F-576A18317B87}" mergeInterval="0" personalView="1" maximized="1" windowWidth="1362" windowHeight="542" tabRatio="925" activeSheetId="4" showComments="commIndAndComment"/>
    <customWorkbookView name="анна - Личное представление" guid="{0E74A151-5A93-4CB8-A1F1-4A485CE20856}" mergeInterval="0" personalView="1" maximized="1" windowWidth="1020" windowHeight="513" tabRatio="925" activeSheetId="9"/>
  </customWorkbookViews>
  <fileRecoveryPr autoRecover="0"/>
</workbook>
</file>

<file path=xl/calcChain.xml><?xml version="1.0" encoding="utf-8"?>
<calcChain xmlns="http://schemas.openxmlformats.org/spreadsheetml/2006/main">
  <c r="B4" i="21" l="1"/>
  <c r="C4" i="21"/>
  <c r="C4" i="20"/>
  <c r="E4" i="20"/>
  <c r="F4" i="20"/>
  <c r="H4" i="20"/>
  <c r="I4" i="20"/>
  <c r="K4" i="20"/>
  <c r="L4" i="20"/>
  <c r="N4" i="20"/>
  <c r="C5" i="20"/>
  <c r="E5" i="20"/>
  <c r="F5" i="20"/>
  <c r="H5" i="20"/>
  <c r="I5" i="20"/>
  <c r="K5" i="20"/>
  <c r="L5" i="20"/>
  <c r="N5" i="20"/>
  <c r="C6" i="20"/>
  <c r="E6" i="20"/>
  <c r="F6" i="20"/>
  <c r="H6" i="20"/>
  <c r="I6" i="20"/>
  <c r="K6" i="20"/>
  <c r="L6" i="20"/>
  <c r="N6" i="20"/>
  <c r="C7" i="20"/>
  <c r="E7" i="20"/>
  <c r="F7" i="20"/>
  <c r="H7" i="20"/>
  <c r="I7" i="20"/>
  <c r="K7" i="20"/>
  <c r="L7" i="20"/>
  <c r="N7" i="20"/>
  <c r="C8" i="20"/>
  <c r="E8" i="20"/>
  <c r="F8" i="20"/>
  <c r="H8" i="20"/>
  <c r="I8" i="20"/>
  <c r="K8" i="20"/>
  <c r="L8" i="20"/>
  <c r="N8" i="20"/>
  <c r="C9" i="20"/>
  <c r="E9" i="20"/>
  <c r="F9" i="20"/>
  <c r="H9" i="20"/>
  <c r="I9" i="20"/>
  <c r="K9" i="20"/>
  <c r="L9" i="20"/>
  <c r="N9" i="20"/>
  <c r="C10" i="20"/>
  <c r="E10" i="20"/>
  <c r="F10" i="20"/>
  <c r="H10" i="20"/>
  <c r="I10" i="20"/>
  <c r="K10" i="20"/>
  <c r="L10" i="20"/>
  <c r="N10" i="20"/>
  <c r="C11" i="20"/>
  <c r="E11" i="20"/>
  <c r="F11" i="20"/>
  <c r="H11" i="20"/>
  <c r="I11" i="20"/>
  <c r="K11" i="20"/>
  <c r="L11" i="20"/>
  <c r="N11" i="20"/>
  <c r="C12" i="20"/>
  <c r="E12" i="20"/>
  <c r="F12" i="20"/>
  <c r="H12" i="20"/>
  <c r="I12" i="20"/>
  <c r="K12" i="20"/>
  <c r="L12" i="20"/>
  <c r="N12" i="20"/>
  <c r="C13" i="20"/>
  <c r="E13" i="20"/>
  <c r="F13" i="20"/>
  <c r="H13" i="20"/>
  <c r="I13" i="20"/>
  <c r="K13" i="20"/>
  <c r="L13" i="20"/>
  <c r="N13" i="20"/>
  <c r="C14" i="20"/>
  <c r="E14" i="20"/>
  <c r="F14" i="20"/>
  <c r="H14" i="20"/>
  <c r="I14" i="20"/>
  <c r="K14" i="20"/>
  <c r="L14" i="20"/>
  <c r="N14" i="20"/>
  <c r="C15" i="20"/>
  <c r="E15" i="20"/>
  <c r="F15" i="20"/>
  <c r="H15" i="20"/>
  <c r="I15" i="20"/>
  <c r="K15" i="20"/>
  <c r="L15" i="20"/>
  <c r="N15" i="20"/>
  <c r="C16" i="20"/>
  <c r="E16" i="20"/>
  <c r="F16" i="20"/>
  <c r="H16" i="20"/>
  <c r="I16" i="20"/>
  <c r="K16" i="20"/>
  <c r="L16" i="20"/>
  <c r="N16" i="20"/>
  <c r="C17" i="20"/>
  <c r="E17" i="20"/>
  <c r="F17" i="20"/>
  <c r="H17" i="20"/>
  <c r="I17" i="20"/>
  <c r="K17" i="20"/>
  <c r="L17" i="20"/>
  <c r="N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C19" i="20"/>
  <c r="E19" i="20"/>
  <c r="F19" i="20"/>
  <c r="H19" i="20"/>
  <c r="I19" i="20"/>
  <c r="K19" i="20"/>
  <c r="L19" i="20"/>
  <c r="N19" i="20"/>
  <c r="C20" i="20"/>
  <c r="E20" i="20"/>
  <c r="F20" i="20"/>
  <c r="H20" i="20"/>
  <c r="I20" i="20"/>
  <c r="K20" i="20"/>
  <c r="L20" i="20"/>
  <c r="N20" i="20"/>
  <c r="C21" i="20"/>
  <c r="E21" i="20"/>
  <c r="F21" i="20"/>
  <c r="H21" i="20"/>
  <c r="I21" i="20"/>
  <c r="K21" i="20"/>
  <c r="L21" i="20"/>
  <c r="N21" i="20"/>
  <c r="C22" i="20"/>
  <c r="E22" i="20"/>
  <c r="F22" i="20"/>
  <c r="H22" i="20"/>
  <c r="I22" i="20"/>
  <c r="K22" i="20"/>
  <c r="L22" i="20"/>
  <c r="N22" i="20"/>
  <c r="C23" i="20"/>
  <c r="E23" i="20"/>
  <c r="F23" i="20"/>
  <c r="H23" i="20"/>
  <c r="I23" i="20"/>
  <c r="K23" i="20"/>
  <c r="L23" i="20"/>
  <c r="N23" i="20"/>
  <c r="C24" i="20"/>
  <c r="E24" i="20"/>
  <c r="F24" i="20"/>
  <c r="H24" i="20"/>
  <c r="I24" i="20"/>
  <c r="K24" i="20"/>
  <c r="L24" i="20"/>
  <c r="N24" i="20"/>
  <c r="C25" i="20"/>
  <c r="E25" i="20"/>
  <c r="F25" i="20"/>
  <c r="H25" i="20"/>
  <c r="I25" i="20"/>
  <c r="K25" i="20"/>
  <c r="L25" i="20"/>
  <c r="N25" i="20"/>
  <c r="C26" i="20"/>
  <c r="E26" i="20"/>
  <c r="F26" i="20"/>
  <c r="H26" i="20"/>
  <c r="I26" i="20"/>
  <c r="K26" i="20"/>
  <c r="L26" i="20"/>
  <c r="N26" i="20"/>
  <c r="C27" i="20"/>
  <c r="E27" i="20"/>
  <c r="F27" i="20"/>
  <c r="H27" i="20"/>
  <c r="I27" i="20"/>
  <c r="K27" i="20"/>
  <c r="L27" i="20"/>
  <c r="N27" i="20"/>
  <c r="C28" i="20"/>
  <c r="E28" i="20"/>
  <c r="F28" i="20"/>
  <c r="H28" i="20"/>
  <c r="I28" i="20"/>
  <c r="K28" i="20"/>
  <c r="L28" i="20"/>
  <c r="N28" i="20"/>
  <c r="C29" i="20"/>
  <c r="E29" i="20"/>
  <c r="F29" i="20"/>
  <c r="H29" i="20"/>
  <c r="I29" i="20"/>
  <c r="K29" i="20"/>
  <c r="L29" i="20"/>
  <c r="N29" i="20"/>
  <c r="C30" i="20"/>
  <c r="E30" i="20"/>
  <c r="F30" i="20"/>
  <c r="H30" i="20"/>
  <c r="I30" i="20"/>
  <c r="K30" i="20"/>
  <c r="L30" i="20"/>
  <c r="N30" i="20"/>
  <c r="C31" i="20"/>
  <c r="E31" i="20"/>
  <c r="F31" i="20"/>
  <c r="H31" i="20"/>
  <c r="I31" i="20"/>
  <c r="K31" i="20"/>
  <c r="L31" i="20"/>
  <c r="N31" i="20"/>
  <c r="C32" i="20"/>
  <c r="E32" i="20"/>
  <c r="F32" i="20"/>
  <c r="H32" i="20"/>
  <c r="I32" i="20"/>
  <c r="K32" i="20"/>
  <c r="L32" i="20"/>
  <c r="N32" i="20"/>
  <c r="C33" i="20"/>
  <c r="E33" i="20"/>
  <c r="F33" i="20"/>
  <c r="H33" i="20"/>
  <c r="I33" i="20"/>
  <c r="K33" i="20"/>
  <c r="L33" i="20"/>
  <c r="N33" i="20"/>
  <c r="C34" i="20"/>
  <c r="E34" i="20"/>
  <c r="F34" i="20"/>
  <c r="H34" i="20"/>
  <c r="I34" i="20"/>
  <c r="K34" i="20"/>
  <c r="L34" i="20"/>
  <c r="N34" i="20"/>
  <c r="C35" i="20"/>
  <c r="E35" i="20"/>
  <c r="F35" i="20"/>
  <c r="H35" i="20"/>
  <c r="I35" i="20"/>
  <c r="K35" i="20"/>
  <c r="L35" i="20"/>
  <c r="N35" i="20"/>
  <c r="C36" i="20"/>
  <c r="E36" i="20"/>
  <c r="F36" i="20"/>
  <c r="H36" i="20"/>
  <c r="I36" i="20"/>
  <c r="K36" i="20"/>
  <c r="L36" i="20"/>
  <c r="N36" i="20"/>
  <c r="C37" i="20"/>
  <c r="E37" i="20"/>
  <c r="F37" i="20"/>
  <c r="H37" i="20"/>
  <c r="I37" i="20"/>
  <c r="K37" i="20"/>
  <c r="L37" i="20"/>
  <c r="N37" i="20"/>
  <c r="C38" i="20"/>
  <c r="E38" i="20"/>
  <c r="F38" i="20"/>
  <c r="H38" i="20"/>
  <c r="I38" i="20"/>
  <c r="K38" i="20"/>
  <c r="L38" i="20"/>
  <c r="N38" i="20"/>
  <c r="C39" i="20"/>
  <c r="E39" i="20"/>
  <c r="F39" i="20"/>
  <c r="H39" i="20"/>
  <c r="I39" i="20"/>
  <c r="K39" i="20"/>
  <c r="L39" i="20"/>
  <c r="N39" i="20"/>
  <c r="C40" i="20"/>
  <c r="E40" i="20"/>
  <c r="F40" i="20"/>
  <c r="H40" i="20"/>
  <c r="I40" i="20"/>
  <c r="K40" i="20"/>
  <c r="L40" i="20"/>
  <c r="N40" i="20"/>
  <c r="C41" i="20"/>
  <c r="E41" i="20"/>
  <c r="F41" i="20"/>
  <c r="H41" i="20"/>
  <c r="I41" i="20"/>
  <c r="K41" i="20"/>
  <c r="L41" i="20"/>
  <c r="N41" i="20"/>
  <c r="C42" i="20"/>
  <c r="E42" i="20"/>
  <c r="F42" i="20"/>
  <c r="H42" i="20"/>
  <c r="I42" i="20"/>
  <c r="K42" i="20"/>
  <c r="L42" i="20"/>
  <c r="N42" i="20"/>
  <c r="C43" i="20"/>
  <c r="E43" i="20"/>
  <c r="F43" i="20"/>
  <c r="H43" i="20"/>
  <c r="I43" i="20"/>
  <c r="K43" i="20"/>
  <c r="L43" i="20"/>
  <c r="N43" i="20"/>
  <c r="C44" i="20"/>
  <c r="E44" i="20"/>
  <c r="F44" i="20"/>
  <c r="H44" i="20"/>
  <c r="I44" i="20"/>
  <c r="K44" i="20"/>
  <c r="L44" i="20"/>
  <c r="N44" i="20"/>
  <c r="C45" i="20"/>
  <c r="E45" i="20"/>
  <c r="F45" i="20"/>
  <c r="H45" i="20"/>
  <c r="I45" i="20"/>
  <c r="K45" i="20"/>
  <c r="L45" i="20"/>
  <c r="N45" i="20"/>
  <c r="C46" i="20"/>
  <c r="E46" i="20"/>
  <c r="F46" i="20"/>
  <c r="H46" i="20"/>
  <c r="I46" i="20"/>
  <c r="K46" i="20"/>
  <c r="L46" i="20"/>
  <c r="N46" i="20"/>
  <c r="C47" i="20"/>
  <c r="E47" i="20"/>
  <c r="F47" i="20"/>
  <c r="H47" i="20"/>
  <c r="I47" i="20"/>
  <c r="K47" i="20"/>
  <c r="L47" i="20"/>
  <c r="N47" i="20"/>
  <c r="C48" i="20"/>
  <c r="E48" i="20"/>
  <c r="F48" i="20"/>
  <c r="H48" i="20"/>
  <c r="I48" i="20"/>
  <c r="K48" i="20"/>
  <c r="L48" i="20"/>
  <c r="N48" i="20"/>
  <c r="C49" i="20"/>
  <c r="E49" i="20"/>
  <c r="F49" i="20"/>
  <c r="H49" i="20"/>
  <c r="I49" i="20"/>
  <c r="K49" i="20"/>
  <c r="L49" i="20"/>
  <c r="N49" i="20"/>
  <c r="C50" i="20"/>
  <c r="E50" i="20"/>
  <c r="F50" i="20"/>
  <c r="H50" i="20"/>
  <c r="I50" i="20"/>
  <c r="K50" i="20"/>
  <c r="L50" i="20"/>
  <c r="N50" i="20"/>
  <c r="C51" i="20"/>
  <c r="E51" i="20"/>
  <c r="F51" i="20"/>
  <c r="H51" i="20"/>
  <c r="I51" i="20"/>
  <c r="K51" i="20"/>
  <c r="L51" i="20"/>
  <c r="N51" i="20"/>
  <c r="C52" i="20"/>
  <c r="E52" i="20"/>
  <c r="F52" i="20"/>
  <c r="H52" i="20"/>
  <c r="I52" i="20"/>
  <c r="K52" i="20"/>
  <c r="L52" i="20"/>
  <c r="N52" i="20"/>
  <c r="C53" i="20"/>
  <c r="E53" i="20"/>
  <c r="F53" i="20"/>
  <c r="H53" i="20"/>
  <c r="I53" i="20"/>
  <c r="K53" i="20"/>
  <c r="L53" i="20"/>
  <c r="N53" i="20"/>
  <c r="C54" i="20"/>
  <c r="D54" i="20"/>
  <c r="E54" i="20"/>
  <c r="F54" i="20"/>
  <c r="G54" i="20"/>
  <c r="H54" i="20"/>
  <c r="I54" i="20"/>
  <c r="J54" i="20"/>
  <c r="K54" i="20"/>
  <c r="L54" i="20"/>
  <c r="M54" i="20"/>
  <c r="N54" i="20"/>
  <c r="C4" i="19"/>
  <c r="I4" i="19"/>
  <c r="O4" i="19"/>
  <c r="U4" i="19"/>
  <c r="C5" i="19"/>
  <c r="I5" i="19"/>
  <c r="O5" i="19"/>
  <c r="U5" i="19"/>
  <c r="C6" i="19"/>
  <c r="I6" i="19"/>
  <c r="O6" i="19"/>
  <c r="U6" i="19"/>
  <c r="C7" i="19"/>
  <c r="I7" i="19"/>
  <c r="O7" i="19"/>
  <c r="U7" i="19"/>
  <c r="C8" i="19"/>
  <c r="I8" i="19"/>
  <c r="O8" i="19"/>
  <c r="U8" i="19"/>
  <c r="C9" i="19"/>
  <c r="I9" i="19"/>
  <c r="O9" i="19"/>
  <c r="U9" i="19"/>
  <c r="C10" i="19"/>
  <c r="I10" i="19"/>
  <c r="O10" i="19"/>
  <c r="U10" i="19"/>
  <c r="C11" i="19"/>
  <c r="I11" i="19"/>
  <c r="O11" i="19"/>
  <c r="U11" i="19"/>
  <c r="C12" i="19"/>
  <c r="I12" i="19"/>
  <c r="O12" i="19"/>
  <c r="U12" i="19"/>
  <c r="C13" i="19"/>
  <c r="I13" i="19"/>
  <c r="O13" i="19"/>
  <c r="U13" i="19"/>
  <c r="C14" i="19"/>
  <c r="I14" i="19"/>
  <c r="O14" i="19"/>
  <c r="U14" i="19"/>
  <c r="C15" i="19"/>
  <c r="I15" i="19"/>
  <c r="O15" i="19"/>
  <c r="U15" i="19"/>
  <c r="C16" i="19"/>
  <c r="I16" i="19"/>
  <c r="O16" i="19"/>
  <c r="U16" i="19"/>
  <c r="C17" i="19"/>
  <c r="I17" i="19"/>
  <c r="O17" i="19"/>
  <c r="U17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C19" i="19"/>
  <c r="I19" i="19"/>
  <c r="O19" i="19"/>
  <c r="U19" i="19"/>
  <c r="C20" i="19"/>
  <c r="I20" i="19"/>
  <c r="O20" i="19"/>
  <c r="U20" i="19"/>
  <c r="C21" i="19"/>
  <c r="I21" i="19"/>
  <c r="O21" i="19"/>
  <c r="U21" i="19"/>
  <c r="C22" i="19"/>
  <c r="I22" i="19"/>
  <c r="O22" i="19"/>
  <c r="U22" i="19"/>
  <c r="C23" i="19"/>
  <c r="I23" i="19"/>
  <c r="O23" i="19"/>
  <c r="U23" i="19"/>
  <c r="C24" i="19"/>
  <c r="I24" i="19"/>
  <c r="O24" i="19"/>
  <c r="U24" i="19"/>
  <c r="C25" i="19"/>
  <c r="I25" i="19"/>
  <c r="O25" i="19"/>
  <c r="U25" i="19"/>
  <c r="C26" i="19"/>
  <c r="I26" i="19"/>
  <c r="O26" i="19"/>
  <c r="U26" i="19"/>
  <c r="C27" i="19"/>
  <c r="I27" i="19"/>
  <c r="O27" i="19"/>
  <c r="U27" i="19"/>
  <c r="C28" i="19"/>
  <c r="I28" i="19"/>
  <c r="O28" i="19"/>
  <c r="U28" i="19"/>
  <c r="C29" i="19"/>
  <c r="I29" i="19"/>
  <c r="O29" i="19"/>
  <c r="U29" i="19"/>
  <c r="C30" i="19"/>
  <c r="I30" i="19"/>
  <c r="O30" i="19"/>
  <c r="U30" i="19"/>
  <c r="C31" i="19"/>
  <c r="I31" i="19"/>
  <c r="O31" i="19"/>
  <c r="U31" i="19"/>
  <c r="C32" i="19"/>
  <c r="I32" i="19"/>
  <c r="O32" i="19"/>
  <c r="U32" i="19"/>
  <c r="C33" i="19"/>
  <c r="I33" i="19"/>
  <c r="O33" i="19"/>
  <c r="U33" i="19"/>
  <c r="C34" i="19"/>
  <c r="I34" i="19"/>
  <c r="O34" i="19"/>
  <c r="U34" i="19"/>
  <c r="C35" i="19"/>
  <c r="I35" i="19"/>
  <c r="O35" i="19"/>
  <c r="U35" i="19"/>
  <c r="C36" i="19"/>
  <c r="I36" i="19"/>
  <c r="O36" i="19"/>
  <c r="U36" i="19"/>
  <c r="C37" i="19"/>
  <c r="I37" i="19"/>
  <c r="O37" i="19"/>
  <c r="U37" i="19"/>
  <c r="C38" i="19"/>
  <c r="I38" i="19"/>
  <c r="O38" i="19"/>
  <c r="U38" i="19"/>
  <c r="C39" i="19"/>
  <c r="I39" i="19"/>
  <c r="O39" i="19"/>
  <c r="U39" i="19"/>
  <c r="C40" i="19"/>
  <c r="I40" i="19"/>
  <c r="O40" i="19"/>
  <c r="U40" i="19"/>
  <c r="C41" i="19"/>
  <c r="I41" i="19"/>
  <c r="O41" i="19"/>
  <c r="U41" i="19"/>
  <c r="C42" i="19"/>
  <c r="I42" i="19"/>
  <c r="O42" i="19"/>
  <c r="U42" i="19"/>
  <c r="C43" i="19"/>
  <c r="I43" i="19"/>
  <c r="O43" i="19"/>
  <c r="U43" i="19"/>
  <c r="C44" i="19"/>
  <c r="I44" i="19"/>
  <c r="O44" i="19"/>
  <c r="U44" i="19"/>
  <c r="C45" i="19"/>
  <c r="I45" i="19"/>
  <c r="O45" i="19"/>
  <c r="U45" i="19"/>
  <c r="C46" i="19"/>
  <c r="I46" i="19"/>
  <c r="O46" i="19"/>
  <c r="U46" i="19"/>
  <c r="C47" i="19"/>
  <c r="I47" i="19"/>
  <c r="O47" i="19"/>
  <c r="U47" i="19"/>
  <c r="C48" i="19"/>
  <c r="I48" i="19"/>
  <c r="O48" i="19"/>
  <c r="U48" i="19"/>
  <c r="C49" i="19"/>
  <c r="I49" i="19"/>
  <c r="O49" i="19"/>
  <c r="U49" i="19"/>
  <c r="C50" i="19"/>
  <c r="I50" i="19"/>
  <c r="O50" i="19"/>
  <c r="U50" i="19"/>
  <c r="C51" i="19"/>
  <c r="I51" i="19"/>
  <c r="O51" i="19"/>
  <c r="U51" i="19"/>
  <c r="C52" i="19"/>
  <c r="I52" i="19"/>
  <c r="O52" i="19"/>
  <c r="U52" i="19"/>
  <c r="C53" i="19"/>
  <c r="I53" i="19"/>
  <c r="O53" i="19"/>
  <c r="U53" i="19"/>
  <c r="C54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B4" i="18"/>
  <c r="E4" i="18"/>
  <c r="H4" i="18"/>
  <c r="K4" i="18"/>
  <c r="N4" i="18"/>
  <c r="O4" i="18"/>
  <c r="B4" i="17"/>
  <c r="C4" i="17"/>
  <c r="H4" i="17"/>
  <c r="B5" i="16"/>
  <c r="K5" i="16"/>
  <c r="L5" i="16"/>
  <c r="M5" i="16"/>
  <c r="B5" i="15"/>
  <c r="J5" i="15"/>
  <c r="K5" i="15"/>
  <c r="B4" i="14"/>
  <c r="C4" i="14"/>
  <c r="E4" i="14"/>
  <c r="B4" i="13"/>
  <c r="C4" i="13"/>
  <c r="D4" i="13"/>
  <c r="E4" i="13"/>
  <c r="B5" i="12"/>
  <c r="C5" i="12"/>
  <c r="D5" i="12"/>
  <c r="E5" i="12"/>
  <c r="U5" i="12"/>
  <c r="W5" i="12"/>
  <c r="Y5" i="12"/>
  <c r="AA5" i="12"/>
  <c r="B5" i="11"/>
  <c r="C5" i="11"/>
  <c r="D5" i="11"/>
  <c r="E5" i="11"/>
  <c r="F5" i="11"/>
  <c r="G5" i="11"/>
  <c r="I5" i="11"/>
  <c r="J5" i="11"/>
  <c r="AF5" i="11"/>
  <c r="AH5" i="11"/>
  <c r="AJ5" i="11"/>
  <c r="AL5" i="11"/>
  <c r="B5" i="10"/>
  <c r="C5" i="10"/>
  <c r="F5" i="10"/>
  <c r="G5" i="10"/>
  <c r="I5" i="10"/>
  <c r="J5" i="10"/>
  <c r="K5" i="10"/>
  <c r="M5" i="10"/>
  <c r="O5" i="10"/>
  <c r="P5" i="10"/>
  <c r="Q5" i="10"/>
  <c r="S5" i="10"/>
  <c r="U5" i="10"/>
  <c r="AO5" i="10"/>
  <c r="AQ5" i="10"/>
  <c r="AS5" i="10"/>
  <c r="AU5" i="10"/>
  <c r="AW5" i="10"/>
  <c r="AY5" i="10"/>
  <c r="BA5" i="10"/>
  <c r="BC5" i="10"/>
  <c r="B5" i="9"/>
  <c r="C5" i="9"/>
  <c r="E5" i="9"/>
  <c r="G5" i="9"/>
  <c r="I5" i="9"/>
  <c r="B4" i="8"/>
  <c r="C4" i="8"/>
  <c r="D4" i="8"/>
  <c r="Q4" i="8"/>
  <c r="B4" i="7"/>
  <c r="C4" i="7"/>
  <c r="D4" i="7"/>
  <c r="Q4" i="7"/>
  <c r="B6" i="6"/>
  <c r="C6" i="6"/>
  <c r="D6" i="6"/>
  <c r="E6" i="6"/>
  <c r="K6" i="6"/>
  <c r="M6" i="6"/>
  <c r="P6" i="6"/>
  <c r="U6" i="6"/>
  <c r="V6" i="6"/>
  <c r="W6" i="6"/>
  <c r="B4" i="5"/>
  <c r="O4" i="5"/>
  <c r="B4" i="4"/>
  <c r="O4" i="4"/>
  <c r="B4" i="3"/>
  <c r="O4" i="3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</calcChain>
</file>

<file path=xl/comments1.xml><?xml version="1.0" encoding="utf-8"?>
<comments xmlns="http://schemas.openxmlformats.org/spreadsheetml/2006/main">
  <authors>
    <author>Магомедшапи Дибиров</author>
  </authors>
  <commentList>
    <comment ref="B16" authorId="0" guid="{FA68201C-DBCF-41B6-8CB3-BB8E868809C0}">
      <text>
        <r>
          <rPr>
            <b/>
            <sz val="9"/>
            <color indexed="81"/>
            <rFont val="Tahoma"/>
            <charset val="1"/>
          </rPr>
          <t>Заполните ЭТО поле: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" authorId="0" guid="{7DBD8057-7707-425C-A54E-ADB2350182FB}">
      <text>
        <r>
          <rPr>
            <b/>
            <sz val="9"/>
            <color indexed="81"/>
            <rFont val="Tahoma"/>
            <charset val="1"/>
          </rPr>
          <t>Заполните это поле:</t>
        </r>
      </text>
    </comment>
    <comment ref="D31" authorId="0" guid="{189640E7-8F1E-453B-AE7E-BBA9BA3E335B}">
      <text>
        <r>
          <rPr>
            <b/>
            <sz val="9"/>
            <color indexed="81"/>
            <rFont val="Tahoma"/>
            <charset val="1"/>
          </rPr>
          <t>Заполните это поле: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5" authorId="0" guid="{85F4F328-FBD1-41AD-9CAA-AF575C343572}">
      <text>
        <r>
          <rPr>
            <b/>
            <sz val="9"/>
            <color indexed="81"/>
            <rFont val="Tahoma"/>
            <charset val="1"/>
          </rPr>
          <t>Заполните это поле: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анна</author>
  </authors>
  <commentList>
    <comment ref="N4" authorId="0" guid="{C543B991-0352-41A4-B550-C18F2F744C19}">
      <text>
        <r>
          <rPr>
            <b/>
            <sz val="9"/>
            <color indexed="81"/>
            <rFont val="Tahoma"/>
            <charset val="1"/>
          </rPr>
          <t>анна:</t>
        </r>
        <r>
          <rPr>
            <sz val="9"/>
            <color indexed="81"/>
            <rFont val="Tahoma"/>
            <charset val="1"/>
          </rPr>
          <t xml:space="preserve">
СКК - специальные коррекционные классы</t>
        </r>
      </text>
    </comment>
    <comment ref="P4" authorId="0" guid="{C6F05CC2-3958-4074-AA26-015F596B7E44}">
      <text>
        <r>
          <rPr>
            <b/>
            <sz val="9"/>
            <color indexed="81"/>
            <rFont val="Tahoma"/>
            <charset val="1"/>
          </rPr>
          <t>анна:</t>
        </r>
        <r>
          <rPr>
            <sz val="9"/>
            <color indexed="81"/>
            <rFont val="Tahoma"/>
            <charset val="1"/>
          </rPr>
          <t xml:space="preserve">
обучаются совместно со здоровыми сверстниками</t>
        </r>
      </text>
    </comment>
  </commentList>
</comments>
</file>

<file path=xl/comments3.xml><?xml version="1.0" encoding="utf-8"?>
<comments xmlns="http://schemas.openxmlformats.org/spreadsheetml/2006/main">
  <authors>
    <author>анна</author>
  </authors>
  <commentList>
    <comment ref="AC3" authorId="0" guid="{64777B3F-4422-4974-9C62-EA8F77F89B9C}">
      <text>
        <r>
          <rPr>
            <b/>
            <sz val="9"/>
            <color indexed="81"/>
            <rFont val="Tahoma"/>
            <charset val="1"/>
          </rPr>
          <t>в том числе условия, указанные в Приказах Министерства образования и науки РФ от 30.08.2013 № 1015 и № 1014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анна</author>
  </authors>
  <commentList>
    <comment ref="AN2" authorId="0" guid="{434EC14C-5036-4031-A939-B79446AEA13B}">
      <text>
        <r>
          <rPr>
            <b/>
            <sz val="9"/>
            <color indexed="81"/>
            <rFont val="Tahoma"/>
            <charset val="1"/>
          </rPr>
          <t>анна:</t>
        </r>
        <r>
          <rPr>
            <sz val="9"/>
            <color indexed="81"/>
            <rFont val="Tahoma"/>
            <charset val="1"/>
          </rPr>
          <t xml:space="preserve">
Под участниками конкурсов и соревнований понимаются учащиеся ОУ, С(К)ОУ; воспитанники ДОУ
</t>
        </r>
      </text>
    </comment>
  </commentList>
</comments>
</file>

<file path=xl/comments5.xml><?xml version="1.0" encoding="utf-8"?>
<comments xmlns="http://schemas.openxmlformats.org/spreadsheetml/2006/main">
  <authors>
    <author>анна</author>
  </authors>
  <commentList>
    <comment ref="C2" authorId="0" guid="{66D09354-F415-480D-B4BC-F11334517921}">
      <text>
        <r>
          <rPr>
            <b/>
            <sz val="9"/>
            <color indexed="81"/>
            <rFont val="Tahoma"/>
            <charset val="1"/>
          </rPr>
          <t>анна:</t>
        </r>
        <r>
          <rPr>
            <sz val="9"/>
            <color indexed="81"/>
            <rFont val="Tahoma"/>
            <charset val="1"/>
          </rPr>
          <t xml:space="preserve">
Без учета воспитаников ДОУ</t>
        </r>
      </text>
    </comment>
  </commentList>
</comments>
</file>

<file path=xl/comments6.xml><?xml version="1.0" encoding="utf-8"?>
<comments xmlns="http://schemas.openxmlformats.org/spreadsheetml/2006/main">
  <authors>
    <author>анна</author>
  </authors>
  <commentList>
    <comment ref="A1" authorId="0" guid="{D9ECB06D-ECC8-46A2-A26F-D82F74144388}">
      <text>
        <r>
          <rPr>
            <b/>
            <sz val="9"/>
            <color indexed="81"/>
            <rFont val="Tahoma"/>
            <charset val="1"/>
          </rPr>
          <t>анна:</t>
        </r>
        <r>
          <rPr>
            <sz val="9"/>
            <color indexed="81"/>
            <rFont val="Tahoma"/>
            <charset val="1"/>
          </rPr>
          <t xml:space="preserve">
В том числе привлеченных к образовательной деятельности нормально развивающихся обучающихся.</t>
        </r>
      </text>
    </comment>
  </commentList>
</comments>
</file>

<file path=xl/sharedStrings.xml><?xml version="1.0" encoding="utf-8"?>
<sst xmlns="http://schemas.openxmlformats.org/spreadsheetml/2006/main" count="663" uniqueCount="304">
  <si>
    <t>№ п/п</t>
  </si>
  <si>
    <t>Всего</t>
  </si>
  <si>
    <t>с ЗПР</t>
  </si>
  <si>
    <t>Агаповский</t>
  </si>
  <si>
    <t>Аргаяшский</t>
  </si>
  <si>
    <t>Брединский</t>
  </si>
  <si>
    <t>Варненский</t>
  </si>
  <si>
    <t>Еткульский</t>
  </si>
  <si>
    <t>Кизильский</t>
  </si>
  <si>
    <t>Красноармейский</t>
  </si>
  <si>
    <t>Кунашакский</t>
  </si>
  <si>
    <t>Кусинский</t>
  </si>
  <si>
    <t>Нагайбакский</t>
  </si>
  <si>
    <t>Нязепетровский</t>
  </si>
  <si>
    <t>Октябрьский</t>
  </si>
  <si>
    <t>Сосновский</t>
  </si>
  <si>
    <t>Троицкий</t>
  </si>
  <si>
    <t>Увельский</t>
  </si>
  <si>
    <t>Уйский</t>
  </si>
  <si>
    <t>Чебаркульский</t>
  </si>
  <si>
    <t>Чесменский</t>
  </si>
  <si>
    <t>Курчатовский</t>
  </si>
  <si>
    <t>Советский</t>
  </si>
  <si>
    <t>Ленинский</t>
  </si>
  <si>
    <t>Калининский</t>
  </si>
  <si>
    <t>Тракторозаводский</t>
  </si>
  <si>
    <t>Металлургический</t>
  </si>
  <si>
    <t>Центральный</t>
  </si>
  <si>
    <t>Трехгорный</t>
  </si>
  <si>
    <t>с НОДА</t>
  </si>
  <si>
    <t>ОФП</t>
  </si>
  <si>
    <t>туризмом</t>
  </si>
  <si>
    <t>Верхнеуфалейский</t>
  </si>
  <si>
    <t>Златоустовский</t>
  </si>
  <si>
    <t>Карабашский</t>
  </si>
  <si>
    <t>Копейский</t>
  </si>
  <si>
    <t>Кыштымский</t>
  </si>
  <si>
    <t>Магнитогорский</t>
  </si>
  <si>
    <t>Миасский</t>
  </si>
  <si>
    <t>Озерский</t>
  </si>
  <si>
    <t>Снежинский</t>
  </si>
  <si>
    <t>Усть-Катавский</t>
  </si>
  <si>
    <t>Южноуральский</t>
  </si>
  <si>
    <t>Ашинский</t>
  </si>
  <si>
    <t>Верхнеуральский</t>
  </si>
  <si>
    <t>Еманжелинский</t>
  </si>
  <si>
    <t>Карталинский</t>
  </si>
  <si>
    <t>Каслинский</t>
  </si>
  <si>
    <t>Катав-Ивановский</t>
  </si>
  <si>
    <t>Коркинский</t>
  </si>
  <si>
    <t>Пластовский</t>
  </si>
  <si>
    <t>Саткинский</t>
  </si>
  <si>
    <t>ВСЕГО</t>
  </si>
  <si>
    <t>Наименование городских округов и муниципальных районов</t>
  </si>
  <si>
    <t>Челябинск</t>
  </si>
  <si>
    <t>Областных</t>
  </si>
  <si>
    <t>Международных</t>
  </si>
  <si>
    <t>МОНИТОРИНГ ПОКАЗАТЕЛЕЙ СИСТЕМЫ ОБРАЗОВАНИЯ ДЕТЕЙ С ОГРАНИЧЕННЫМИ ВОЗМОЖНОСТЯМИ ЗДОРОВЬЯ</t>
  </si>
  <si>
    <t>ФИО</t>
  </si>
  <si>
    <t>Тел.</t>
  </si>
  <si>
    <t>e-mail</t>
  </si>
  <si>
    <t>%</t>
  </si>
  <si>
    <t>15.1.</t>
  </si>
  <si>
    <t>15.2.</t>
  </si>
  <si>
    <t>15.3.</t>
  </si>
  <si>
    <t>15.4.</t>
  </si>
  <si>
    <t>15.5.</t>
  </si>
  <si>
    <t>15.6.</t>
  </si>
  <si>
    <t>15.7.</t>
  </si>
  <si>
    <t>15.</t>
  </si>
  <si>
    <t>слабослышащих</t>
  </si>
  <si>
    <t>позднооглохших</t>
  </si>
  <si>
    <t>слабовидящих</t>
  </si>
  <si>
    <t>с УО</t>
  </si>
  <si>
    <t>Организовано (чел.)</t>
  </si>
  <si>
    <t>(чел.)</t>
  </si>
  <si>
    <t>(%)</t>
  </si>
  <si>
    <t>В загородных лагерях</t>
  </si>
  <si>
    <t>В городских лагерях</t>
  </si>
  <si>
    <t>В спортивных лагерях</t>
  </si>
  <si>
    <t>В ЛТО</t>
  </si>
  <si>
    <t>В санаторных лагерях</t>
  </si>
  <si>
    <t>Футболом</t>
  </si>
  <si>
    <t>Баскетболом</t>
  </si>
  <si>
    <t>Легкой атлетикой</t>
  </si>
  <si>
    <t>Настольным теннисом</t>
  </si>
  <si>
    <t>Плаванием</t>
  </si>
  <si>
    <t>Волейболом</t>
  </si>
  <si>
    <t>Гимнастикой</t>
  </si>
  <si>
    <t>Конным спортом</t>
  </si>
  <si>
    <t>Др.</t>
  </si>
  <si>
    <t>Занимаются физкультурой и спортом</t>
  </si>
  <si>
    <t>Всероссийских</t>
  </si>
  <si>
    <t>Из них занимаются  (чел.)</t>
  </si>
  <si>
    <t>(чел)</t>
  </si>
  <si>
    <t>Участников соревнований (чел)</t>
  </si>
  <si>
    <t>Бадминтоном</t>
  </si>
  <si>
    <t>в спортивных секциях</t>
  </si>
  <si>
    <t>в технических кружках</t>
  </si>
  <si>
    <t>в биолого-историко-краеведческих кружках</t>
  </si>
  <si>
    <t>в художественных кружках и студиях</t>
  </si>
  <si>
    <t>№</t>
  </si>
  <si>
    <t>Всего охваченных образованием (%)</t>
  </si>
  <si>
    <t>Из них занимаются  (чел)</t>
  </si>
  <si>
    <t>В пришкольных лагерях</t>
  </si>
  <si>
    <t>из них с УО</t>
  </si>
  <si>
    <t>Уважаемые коллеги!</t>
  </si>
  <si>
    <t>Категории видов нарушений здоровья указываются в соответствии со п.5 ст.79 Федерального закона от 29 декабря 2012 года №279-ФЗ "Об образовании в Российской Федерации".</t>
  </si>
  <si>
    <t>Всего охваченных образованием (чел)</t>
  </si>
  <si>
    <t>В ОУ</t>
  </si>
  <si>
    <t>Инклюзивно</t>
  </si>
  <si>
    <t>Родителями</t>
  </si>
  <si>
    <t>Другое</t>
  </si>
  <si>
    <t>Не устроено</t>
  </si>
  <si>
    <t>Выпускников 11 (12-15) классов прошлого учебного года</t>
  </si>
  <si>
    <t>Не охвачено образованием</t>
  </si>
  <si>
    <t xml:space="preserve">Ячейки </t>
  </si>
  <si>
    <t>Локомотивный</t>
  </si>
  <si>
    <t>из них родителями, получающими компенсацию за обучение</t>
  </si>
  <si>
    <t>Муниципальных</t>
  </si>
  <si>
    <t>Из них учителей физической культуры, нуждающихся в повышении квалификации по вопросам адаптивной физкультуры</t>
  </si>
  <si>
    <t>Совершивших правонарушения (стоящих на учете в КДНиЗП)</t>
  </si>
  <si>
    <t>Совершивших преступления (находящихся под следствием, имеющих приговор)</t>
  </si>
  <si>
    <t>Занимающихся бродяжничеством (имеющих психиатрический диагноз)</t>
  </si>
  <si>
    <t>всего</t>
  </si>
  <si>
    <t>Всего детей с УО (чел)</t>
  </si>
  <si>
    <t>Тур.поездки (кроме семейного отдыха)</t>
  </si>
  <si>
    <t>Занимаются в кружках и секциях в УДОД</t>
  </si>
  <si>
    <t>Всего устроено</t>
  </si>
  <si>
    <t>Дети с отклоняющимся поведением - дети с девиантным, общественно опасным поведением.</t>
  </si>
  <si>
    <t>Поступили в профессиональные образовательные организации</t>
  </si>
  <si>
    <t>Поступили в образовательные организации высшего образования</t>
  </si>
  <si>
    <t>трудоустроены</t>
  </si>
  <si>
    <t>Поступилив 10 класс</t>
  </si>
  <si>
    <t>глухих</t>
  </si>
  <si>
    <t>слепых</t>
  </si>
  <si>
    <t>с тяжелыми нарушениями речи</t>
  </si>
  <si>
    <t>с расстройствами аутистического спектра</t>
  </si>
  <si>
    <t>со сложными дефектами</t>
  </si>
  <si>
    <t>других обучающихся с ОВЗ</t>
  </si>
  <si>
    <t>Другая форма обучения</t>
  </si>
  <si>
    <t>Ответственный за предоставление мониторинга</t>
  </si>
  <si>
    <t>Занимаются в кружках и секциях в ОУ</t>
  </si>
  <si>
    <t>Занимаются в кружках и секциях в С(К)ОУ</t>
  </si>
  <si>
    <t>в ОУ</t>
  </si>
  <si>
    <t>в С(К)ОУ</t>
  </si>
  <si>
    <t>Футбол</t>
  </si>
  <si>
    <t>Баскетбол</t>
  </si>
  <si>
    <t>Легкая атлетика</t>
  </si>
  <si>
    <t>Настольный теннис</t>
  </si>
  <si>
    <t>Плавание</t>
  </si>
  <si>
    <t>Волейбол</t>
  </si>
  <si>
    <t>Гимнастика</t>
  </si>
  <si>
    <t>Конный спорт</t>
  </si>
  <si>
    <t>Бадминтон</t>
  </si>
  <si>
    <t>в театральных кружках и студиях</t>
  </si>
  <si>
    <t>в музыкальных кружках и студидиях</t>
  </si>
  <si>
    <t>в художественных кружках и студиях, в т.ч. театральной и музыкальной направленностей</t>
  </si>
  <si>
    <t>других</t>
  </si>
  <si>
    <t>Участники конкурсов и соревнований (кроме специальной олимпиады)  (чел)</t>
  </si>
  <si>
    <t>Помещенных в ЦВИНП за 2013-2014 учебный год</t>
  </si>
  <si>
    <t>из них руководителей и педагогов ОУ, нуждающихся в повышении квалификации по инклюзивному образованию</t>
  </si>
  <si>
    <t>из них руководителей и педагогов  УДОД, нуждающихся в повышении квалификации по инклюзивному образованию</t>
  </si>
  <si>
    <t>Из них педагогов дополнительного образования, нуждающихся в повышении квалификации по вопросам адаптивной физкультуры</t>
  </si>
  <si>
    <t>в том числе (чел.)</t>
  </si>
  <si>
    <t>имеют индивидуальную программу реабилитации инвалида</t>
  </si>
  <si>
    <t>используют специальные учебники, учебные пособия, дидактические материалы</t>
  </si>
  <si>
    <t>используют специальные технические средства индивидуального и коллективного пользования</t>
  </si>
  <si>
    <t>обучаются по адаптированным образовательным программам в ОУ</t>
  </si>
  <si>
    <t>обучаются по адаптированным образовательным программам в С(К)ОУ</t>
  </si>
  <si>
    <t>получают услуги судрдопереводчиков и тифлосурдопереводчиков</t>
  </si>
  <si>
    <t>обучаются по индивидуальному учебному плану</t>
  </si>
  <si>
    <t>Таблица №1.  Количество обучающихся с ОВЗ, в том числе детей-инвалидов</t>
  </si>
  <si>
    <t>Таблица № 1.1.  Количество обучающихся с ОВЗ в С(К)ОУ, в том числе детей-инвалидов</t>
  </si>
  <si>
    <t>Таблица № 1.2.  Количество обучающихся с ОВЗ в ОУ, в том числе детей-инвалидов</t>
  </si>
  <si>
    <t>Таблица № 1.3.  Количество обучающихся с ОВЗ в ДОУ, в том числе детей-инвалидов</t>
  </si>
  <si>
    <t>В ДОУ</t>
  </si>
  <si>
    <t>инклюзивно</t>
  </si>
  <si>
    <t>в группах кратковременного пребывания</t>
  </si>
  <si>
    <t>в группах полного дня</t>
  </si>
  <si>
    <t>в группах компенсирующего вида</t>
  </si>
  <si>
    <t>в оздоровительных группах</t>
  </si>
  <si>
    <t>Всего  (чел.)</t>
  </si>
  <si>
    <t>обучаются по адаптированным образовательным программам в ДОУ</t>
  </si>
  <si>
    <t>в ДОУ</t>
  </si>
  <si>
    <t>получают комплексную психолого-педагогическую и медико-социальную помощь, включая индивидуальный коррекционно-образовательный маршрут / программу</t>
  </si>
  <si>
    <t>чел</t>
  </si>
  <si>
    <t>Таблица № 3.1.  Охват дополнительным образованием обучающихся с ОВЗ, в том числе детей-инвалидов,  в ДОУ, ОУ и С(К)ОУ</t>
  </si>
  <si>
    <t>Занимаются в кружках и секциях в ДОУ</t>
  </si>
  <si>
    <t>Всего детей  (чел.)</t>
  </si>
  <si>
    <t>в том числе детей-инвалидов  (чел.)</t>
  </si>
  <si>
    <t>всего детей (чел)</t>
  </si>
  <si>
    <t>в том числе детей инвалидов (чел)</t>
  </si>
  <si>
    <t>Таблица № 3.2.  Охват  дополнительным образованием в УДОД обучающихся с ОВЗ, в том числе детей-инвалидов</t>
  </si>
  <si>
    <t>Всего детей (чел.)</t>
  </si>
  <si>
    <t>в том числе детей-инвалидов (чел.)</t>
  </si>
  <si>
    <t>всего (чел.)</t>
  </si>
  <si>
    <t>всего (чел)</t>
  </si>
  <si>
    <t>Таблица № 4.  Участники движения"Специальная Олимпиада России"</t>
  </si>
  <si>
    <t>Таблица № 5. Организация отдыха обучающихся  с ОВЗ, в том числе детей-инвалидов</t>
  </si>
  <si>
    <t>Из них (чел.)</t>
  </si>
  <si>
    <t>Таблица № 6. Сведения об обучающихся с ОВЗ (в том числе детях-инвалидах) с отклоняющимся поведением</t>
  </si>
  <si>
    <t>Таблица № 7.1. Устройство выпускников с ОВЗ (в том числе детей-инвалидов) 9 классов прошлого учебного года</t>
  </si>
  <si>
    <t>Таблица № 7.2. Устройство выпускников с ОВЗ (в том числе детей-инвалидов) 11 (12-15) классов прошлого учебного года</t>
  </si>
  <si>
    <t>педагов-психологов</t>
  </si>
  <si>
    <t>учителей-дефектологов</t>
  </si>
  <si>
    <t>учителей-логопедов</t>
  </si>
  <si>
    <t>социальных педагогов</t>
  </si>
  <si>
    <t>Всего специалистов и педагогов (чел.)</t>
  </si>
  <si>
    <t>Всего специалистов и родителей, прошедших повышение квалификации по использованию дистанционных образовательных технологий (чел.)</t>
  </si>
  <si>
    <t>специалистов образовательных организаций</t>
  </si>
  <si>
    <t>родителей детей-инвалидов</t>
  </si>
  <si>
    <t>Таблица № 8.2. Количество педагогических работников в возрасте до 30 лет, осуществляющих обучение детей с ОВЗ (в том числе детей-инвалидов)</t>
  </si>
  <si>
    <t>ДОУ</t>
  </si>
  <si>
    <t>ОУ</t>
  </si>
  <si>
    <t>С(К)ОУ</t>
  </si>
  <si>
    <t>УДОД</t>
  </si>
  <si>
    <t>всего педагогических работников (чел.)</t>
  </si>
  <si>
    <t>в том числе в возрасте до 30 лет (чел.)</t>
  </si>
  <si>
    <t>Всего педагогических работников в возрасте до 30 лет (чел.)</t>
  </si>
  <si>
    <t>Таблица № 9. Повышение квалификации руководителей и педагогических работников, осуществляющих обучение детей с ОВЗ (в том числе детей-инвалидов)</t>
  </si>
  <si>
    <t>руководителей и педагогов, осуществляющих обучение в ОУ (чел)</t>
  </si>
  <si>
    <t>руководителей и педагогов, осуществляющих обучение  в С(К)ОУ (чел)</t>
  </si>
  <si>
    <t>руководителей и педагогов, осуществляющих обучение  в УДОД (чел)</t>
  </si>
  <si>
    <t>Из них инструкторов физической культуры, нуждающихся в повышении квалификации по вопросам адаптивной физкультуры</t>
  </si>
  <si>
    <t>из них руководителей и педагогов ДОУ, нуждающихся в повышении квалификации по инклюзивному образованию</t>
  </si>
  <si>
    <t>руководителей и педагогов, осуществляющих обучение в ДОУ (чел)</t>
  </si>
  <si>
    <t>Таблица № 2. Охват общим образованием обучающихся с ОВЗ, в том числе детей-инвалидов</t>
  </si>
  <si>
    <t>Таблица № 2.1. Количество групп обучающихся с ОВЗ, в том числе детей-инвалидов, в ДОУ</t>
  </si>
  <si>
    <t>Количество групп компенсирующего вида</t>
  </si>
  <si>
    <t>Количество обучающихся (чел.)</t>
  </si>
  <si>
    <t>Всего (чел.)</t>
  </si>
  <si>
    <t>Количество оздоровительных групп</t>
  </si>
  <si>
    <t>Таблица № 2.3.  Специальные условия для обучающихся с ОВЗ, в том числе детей-инвалидов</t>
  </si>
  <si>
    <t>Таблица № 2.2. Количество классов для обучающихся с ОВЗ, в том числе детей-инвалидов, в ОУ и С(К)ОУ</t>
  </si>
  <si>
    <t>Количество классов в С(К)ОУ для:</t>
  </si>
  <si>
    <t>из них в ГБОУ ДПО ЧИППКРО</t>
  </si>
  <si>
    <t>из них инструкторов физической культуры, прошедших повышение квалификации по вопросам адаптивной физкультуры</t>
  </si>
  <si>
    <t xml:space="preserve">Таблица № 9.1. Сведения о руководителях и педагогических работниках, осуществляющих обучение детей с ОВЗ (в том числе детей-инвалидов) и участвующих в обсуждении и распространении опыта инклюзивного образования </t>
  </si>
  <si>
    <t>из них руководителей и педагогов ДОУ, участвующих в обсуждении и распространении опыта инклюзивного образования</t>
  </si>
  <si>
    <t>из них руководителей и педагогов ОУ, участвующих в обсуждении и распространении опыта инклюзивного образования</t>
  </si>
  <si>
    <t>из них руководителей и педагогов С(К)ОУ, участвующих в обсуждении и распространении опыта инклюзивного образования</t>
  </si>
  <si>
    <t>из них руководителей и педагогов УДОД, участвующих в обсуждении и распространении опыта инклюзивного образования</t>
  </si>
  <si>
    <t>Всего детей, в том чисде детей-инвалидов в ОУ и С(К)ОУ (чел.)</t>
  </si>
  <si>
    <t>получают образование с использованием дистанционных образовательных технологий</t>
  </si>
  <si>
    <t>предоставлены услуги ассистента (помощника), оказывающего необходимую техническую помощь</t>
  </si>
  <si>
    <t>обеспечен беспрепятственный доступ в здания и помещения и организация их пребывания и обучения (пандусы, специальные лифты, специально оборудованные учебные места, специальное реабилитационное, медицинское оборудование и пр.)</t>
  </si>
  <si>
    <t>для которых созданы условия для лечебно-восстановательной работы</t>
  </si>
  <si>
    <t>из них (чел.):</t>
  </si>
  <si>
    <t>из них детей-инвалидов, обучающихся на дому с использованием дистационных образовательных технологий (чел.)</t>
  </si>
  <si>
    <t>из них детей-инвалидов, обучающихся на дому с использованием ДОТ (чел)</t>
  </si>
  <si>
    <t>из них детей инвалидов, обучающихся на дому с использованием ДОТ (чел.)</t>
  </si>
  <si>
    <t>в том числе детей-инвалидов (чел)</t>
  </si>
  <si>
    <t>Из них с отклоняющимся поведением (чел.)</t>
  </si>
  <si>
    <t>Выпускников 9 классов прошлого учебного года (чел.)</t>
  </si>
  <si>
    <t>Устроено выпускников с ОВЗ 9 классов (чел.)</t>
  </si>
  <si>
    <t xml:space="preserve">всего </t>
  </si>
  <si>
    <t xml:space="preserve">в том числе обучаются с использованием ДОТ </t>
  </si>
  <si>
    <t>Устроено выпускников 11 (12-15) классов (чел.)</t>
  </si>
  <si>
    <t>в том числе обучаются с использованием ДОТ</t>
  </si>
  <si>
    <t>Таблица № 8.1. Кадровое обеспечение образовательных организаций, в контингенте которых состоят дети-инвалиды, обучающиеся на дому с использованием дистанционных образовательных технологий</t>
  </si>
  <si>
    <t>из них руководителей и педагогов ДОУ, прошедших повышение квалификации  в течение последних 3 лет</t>
  </si>
  <si>
    <t>из них руководителей и педагогов ОУ, прошедших повышение квалификации  в течение последних 3 лет</t>
  </si>
  <si>
    <t>из них руководителей и педагогов С(К)ОУ, прошедших повышение квалификации  в течение последних 3 лет</t>
  </si>
  <si>
    <t>из них руководителей и педагогов С(К)ОУ, нуждающихся в повышении квалификации по инклюзивному образованию</t>
  </si>
  <si>
    <t>из них руководителей и педагогов УДОД, прошедших повышение квалификации  в течение последних 3 лет</t>
  </si>
  <si>
    <t>туберкулез</t>
  </si>
  <si>
    <t>аллерг.</t>
  </si>
  <si>
    <t>ЧБД</t>
  </si>
  <si>
    <t>в том числе количество обучающихся (чел.):</t>
  </si>
  <si>
    <t xml:space="preserve"> В С(К)ОУ </t>
  </si>
  <si>
    <t>в том числе в СКК</t>
  </si>
  <si>
    <t>в том числе обучающихся на дому или медицинских организациях</t>
  </si>
  <si>
    <t>детей-инвалидов, не имеющих заключение ПМПК</t>
  </si>
  <si>
    <t>летей-инвалидов, не имеющих заключения ПМПК</t>
  </si>
  <si>
    <t>детей-инвалидов, не имеющих заключения ПМПК</t>
  </si>
  <si>
    <t>Количество отдельных классов в ОУ (СКК) для:</t>
  </si>
  <si>
    <t xml:space="preserve">Таблица № 8.3. Количество учителей-инвалидов, привлеченных к образовательной деятельности </t>
  </si>
  <si>
    <t>Всего учителей-инвалидов (чел.)</t>
  </si>
  <si>
    <t>Министерство образования и науки Республики Дагестан</t>
  </si>
  <si>
    <t>2017 год</t>
  </si>
  <si>
    <t>Настоящий мониторинг дополняет сведения статистических данных по формам федерального статистического наблюдения в сфере общего образования на начало учебного года* в части наиболее управленчески востребованных показателей системы образования обучающихся с ограниченными возможностями здоровья в муниципальных и государственных образовательных организациях Республики Дагестан.</t>
  </si>
  <si>
    <t>Настоящий мониторинг был рассмотрен и рекомендован к использованию членами Координационного совета специалистов специального (коррекционного) образования Республики Дагестан.</t>
  </si>
  <si>
    <r>
      <t>Аббревиатура "</t>
    </r>
    <r>
      <rPr>
        <b/>
        <sz val="11"/>
        <rFont val="Arial"/>
        <family val="2"/>
        <charset val="204"/>
      </rPr>
      <t>ОУ</t>
    </r>
    <r>
      <rPr>
        <sz val="11"/>
        <rFont val="Arial"/>
        <family val="2"/>
        <charset val="204"/>
      </rPr>
      <t xml:space="preserve">" в мониторинге (общеобразовательное учреждение) соответствует понятию "общеобразовательная организация" - образовательная организация, реализующая основные образовательные программы начального общего, основного общего и (или) среднего общего образования, названного выше федерального закона и употреблено для удобства использования. </t>
    </r>
  </si>
  <si>
    <r>
      <t xml:space="preserve">Статус </t>
    </r>
    <r>
      <rPr>
        <b/>
        <sz val="11"/>
        <rFont val="Arial"/>
        <family val="2"/>
        <charset val="204"/>
      </rPr>
      <t>"обучающийся с ОВЗ</t>
    </r>
    <r>
      <rPr>
        <sz val="11"/>
        <rFont val="Arial"/>
        <family val="2"/>
        <charset val="204"/>
      </rPr>
      <t>" определяется только на основании заключения психолого-медико-педагогической комиссии (ПМПК).</t>
    </r>
  </si>
  <si>
    <r>
      <t>Под понятием "</t>
    </r>
    <r>
      <rPr>
        <b/>
        <sz val="11"/>
        <rFont val="Arial"/>
        <family val="2"/>
        <charset val="204"/>
      </rPr>
      <t>Обучающийся с ограниченными возможностями здоровья (ОВЗ)</t>
    </r>
    <r>
      <rPr>
        <sz val="11"/>
        <rFont val="Arial"/>
        <family val="2"/>
        <charset val="204"/>
      </rPr>
      <t>" понимается "физическое лицо до 18 лет, имеющее недостатки в физическом и (или) психологическом развитии, подтвержденные психолого-медико-педагогической комиссией и препятствующие получению образования без создания специальных условий".</t>
    </r>
  </si>
  <si>
    <r>
      <t>Аббревиатура "</t>
    </r>
    <r>
      <rPr>
        <b/>
        <sz val="11"/>
        <rFont val="Arial"/>
        <family val="2"/>
        <charset val="204"/>
      </rPr>
      <t>С(К)ОУ</t>
    </r>
    <r>
      <rPr>
        <sz val="11"/>
        <rFont val="Arial"/>
        <family val="2"/>
        <charset val="204"/>
      </rPr>
      <t>" (специальное (коррекционное) образовательное учреждение) в мониторинге  соответствует понятию "образовательные организации, реализующие адаптированные основные образовательные программы начального общего, основного общего и (или) среднего общего образования", названного выше федерального закона и употреблено для удобства использования.</t>
    </r>
  </si>
  <si>
    <r>
      <t>Аббревиатура "</t>
    </r>
    <r>
      <rPr>
        <b/>
        <sz val="11"/>
        <rFont val="Arial"/>
        <family val="2"/>
        <charset val="204"/>
      </rPr>
      <t>ДОУ</t>
    </r>
    <r>
      <rPr>
        <sz val="11"/>
        <rFont val="Arial"/>
        <family val="2"/>
        <charset val="204"/>
      </rPr>
      <t>"  (дошкольное образовательное учреждение) в мониторинге соответствует понятию "дошкольная образовательная организация" - образовательная организация, осуществляющая в качестве основной цели ее деятельности образовательную деятельность по образовательным программам дошкольного образования, присмотр и уход за детьми, и употреблено для удобства использования.</t>
    </r>
  </si>
  <si>
    <t>Обращаем внимание! После завершения внесения всех данных в таблицы необходимо выполнить процедуру сохранения следующим образом: "Файл" - "Сохранить как…", далее следует  присвоить файлу наименование идентичное наименованию территории (например, "Гунибский район").</t>
  </si>
  <si>
    <r>
      <t>Аббревиатура "</t>
    </r>
    <r>
      <rPr>
        <b/>
        <sz val="11"/>
        <rFont val="Arial"/>
        <family val="2"/>
        <charset val="204"/>
      </rPr>
      <t>УДОД</t>
    </r>
    <r>
      <rPr>
        <sz val="11"/>
        <rFont val="Arial"/>
        <family val="2"/>
        <charset val="204"/>
      </rPr>
      <t>" (учреждение дополнительного образования детей) соответствует понятию "образовательная организация дополнительного образования" - образовательная организация, осуществляющая в качестве основной цели ее деятельности образовательную деятельность по дополнительным общеобразовательным программам, названного выше закона и употреблено для удобства использования.</t>
    </r>
  </si>
  <si>
    <r>
      <rPr>
        <b/>
        <sz val="11"/>
        <color indexed="10"/>
        <rFont val="Arial"/>
        <family val="2"/>
        <charset val="204"/>
      </rPr>
      <t>При заполнении таблицы 1</t>
    </r>
    <r>
      <rPr>
        <sz val="11"/>
        <rFont val="Arial"/>
        <family val="2"/>
        <charset val="204"/>
      </rPr>
      <t xml:space="preserve"> "</t>
    </r>
    <r>
      <rPr>
        <b/>
        <sz val="11"/>
        <rFont val="Arial"/>
        <family val="2"/>
        <charset val="204"/>
      </rPr>
      <t>Количество обучающихся с ОВЗ, в том числе детей-инвалидов</t>
    </r>
    <r>
      <rPr>
        <sz val="11"/>
        <rFont val="Arial"/>
        <family val="2"/>
        <charset val="204"/>
      </rPr>
      <t>" обращаем Ваше внимание на то, что данные в представленную таблицу собираются в автоматическом режиме из таблиц 1.1., 1.2. и 1.3. При этом обращаем внимание на то, что в таблицы 1.1., 1.2. и 1.3. заносится количество обучающихся с ОВЗ, включая детей-инвалидов, имеющих заключение ПМПК.</t>
    </r>
  </si>
  <si>
    <r>
      <rPr>
        <b/>
        <sz val="11"/>
        <color indexed="10"/>
        <rFont val="Arial"/>
        <family val="2"/>
        <charset val="204"/>
      </rPr>
      <t>При заполнении таблицы 3.1.</t>
    </r>
    <r>
      <rPr>
        <sz val="11"/>
        <rFont val="Arial"/>
        <family val="2"/>
        <charset val="204"/>
      </rPr>
      <t xml:space="preserve"> "</t>
    </r>
    <r>
      <rPr>
        <b/>
        <sz val="11"/>
        <rFont val="Arial"/>
        <family val="2"/>
        <charset val="204"/>
      </rPr>
      <t>Охват дополнительным образованием обучающихся с ОВЗ, в том числе детей-инвалидов, в ДОУ, ОУ и С(К)ОУ</t>
    </r>
    <r>
      <rPr>
        <sz val="11"/>
        <rFont val="Arial"/>
        <family val="2"/>
        <charset val="204"/>
      </rPr>
      <t>" данные в ячейки Q - AH необходимо заносить из расчета один обучающийся в одной секции или кружке, во избежание получения недостоверных  сведений, при этом в автоматическом режиме будет формироваться информация о занятости обучающихся дополнительным образованием.</t>
    </r>
  </si>
  <si>
    <r>
      <rPr>
        <b/>
        <sz val="11"/>
        <color indexed="10"/>
        <rFont val="Arial"/>
        <family val="2"/>
        <charset val="204"/>
      </rPr>
      <t xml:space="preserve">При заполнении таблицы 3.2. </t>
    </r>
    <r>
      <rPr>
        <sz val="11"/>
        <rFont val="Arial"/>
        <family val="2"/>
        <charset val="204"/>
      </rPr>
      <t>"</t>
    </r>
    <r>
      <rPr>
        <b/>
        <sz val="11"/>
        <rFont val="Arial"/>
        <family val="2"/>
        <charset val="204"/>
      </rPr>
      <t>Охват дополнительным образованием в УДОД обучающихся с ОВЗ, в том числе детей-инвалидов</t>
    </r>
    <r>
      <rPr>
        <sz val="11"/>
        <rFont val="Arial"/>
        <family val="2"/>
        <charset val="204"/>
      </rPr>
      <t>" данные в ячейки G - Z необходимо заносить из расчета один обучающийся (без учета воспитанников дошкольных образовательных организаций) в одной секции или кружке, во избежание получения недостоверных  сведений, при этом в автоматическом режиме будет формироваться информация о занятости обучающихся дополнительным образованием в УДОД.</t>
    </r>
  </si>
  <si>
    <r>
      <rPr>
        <b/>
        <sz val="11"/>
        <color indexed="10"/>
        <rFont val="Arial"/>
        <family val="2"/>
        <charset val="204"/>
      </rPr>
      <t xml:space="preserve">При заполнении таблицы 4. </t>
    </r>
    <r>
      <rPr>
        <b/>
        <sz val="11"/>
        <rFont val="Arial"/>
        <family val="2"/>
        <charset val="204"/>
      </rPr>
      <t xml:space="preserve"> "Участники движения "Специальная Олимпиада России"</t>
    </r>
    <r>
      <rPr>
        <sz val="11"/>
        <rFont val="Arial"/>
        <family val="2"/>
        <charset val="204"/>
      </rPr>
      <t xml:space="preserve">  данные в ячейки F - S необходимо заносить из расчета один обучающийся (без учета воспитанников дошкольных образовательных организаций) в одном направлении, во избежание получения недостоверных  сведений, при этом в автоматическом режиме будет формироваться информация о занятости физкультурой и спортом обучающихся с умственной отсталостью.</t>
    </r>
  </si>
  <si>
    <r>
      <rPr>
        <b/>
        <sz val="11"/>
        <color indexed="10"/>
        <rFont val="Arial"/>
        <family val="2"/>
        <charset val="204"/>
      </rPr>
      <t>При заполнении таблицы 5</t>
    </r>
    <r>
      <rPr>
        <b/>
        <sz val="11"/>
        <rFont val="Arial"/>
        <family val="2"/>
        <charset val="204"/>
      </rPr>
      <t xml:space="preserve">. "Организация отдыха обучающихся  с ОВЗ, в том числе детей-инвалидов" </t>
    </r>
    <r>
      <rPr>
        <sz val="11"/>
        <rFont val="Arial"/>
        <family val="2"/>
        <charset val="204"/>
      </rPr>
      <t>данные в ячейки необходимо заносить без учета воспитанников дошкольных образовательных организаций.</t>
    </r>
  </si>
  <si>
    <r>
      <rPr>
        <b/>
        <sz val="11"/>
        <color indexed="10"/>
        <rFont val="Arial"/>
        <family val="2"/>
        <charset val="204"/>
      </rPr>
      <t>При заполнении таблицы 6.</t>
    </r>
    <r>
      <rPr>
        <b/>
        <sz val="11"/>
        <rFont val="Arial"/>
        <family val="2"/>
        <charset val="204"/>
      </rPr>
      <t xml:space="preserve"> "Сведения об обучающихся с ОВЗ, в том числе детях-инвалидах, с отклоняющимся поведением"</t>
    </r>
    <r>
      <rPr>
        <sz val="11"/>
        <rFont val="Arial"/>
        <family val="2"/>
        <charset val="204"/>
      </rPr>
      <t xml:space="preserve"> данные в ячейки необходимо заносить без учета воспитанников дошкольных образовательных организаций.</t>
    </r>
  </si>
  <si>
    <t>Мониторинг показателей системы образования детей с ограниченными возможностями здоровья Республики Дагестан представляет собой систематическое ежегодное стандартизированное наблюдение за состоянием образования детей с ОВЗ, детей-инвалидов и динамикой изменений его результатов, условиями осуществления образовательной деятельности, контингентом обучающихся, учебными и внеучебными достижениями обучающихся, достижениями выпускников, состоянием сети образовательных организаций.</t>
  </si>
  <si>
    <t>с заливкой содержат заголовки, формулы и гиперссылки и заполняются автоматически. Они защищены и недоступны для редактирования.</t>
  </si>
  <si>
    <t>Шахматы</t>
  </si>
  <si>
    <t>Самбо</t>
  </si>
  <si>
    <t>Дзюдо</t>
  </si>
  <si>
    <t>Магомедрасулова Гюльнара Агашиховна</t>
  </si>
  <si>
    <t>magomedrasulova2017@yandex.ru</t>
  </si>
  <si>
    <t>Сулейман-Стальский район,Республика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</si>
</sst>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3"/>
      <name val="Arial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1"/>
      <color theme="3" tint="-0.499984740745262"/>
      <name val="Arial"/>
      <family val="2"/>
      <charset val="204"/>
    </font>
    <font>
      <b/>
      <sz val="8"/>
      <color theme="3" tint="-0.499984740745262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9"/>
      <color theme="3"/>
      <name val="Arial"/>
      <family val="2"/>
      <charset val="204"/>
    </font>
    <font>
      <b/>
      <sz val="18"/>
      <color theme="3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3" tint="-0.499984740745262"/>
      <name val="Arial"/>
      <family val="2"/>
      <charset val="204"/>
    </font>
    <font>
      <b/>
      <sz val="14"/>
      <color theme="3"/>
      <name val="Arial"/>
      <family val="2"/>
      <charset val="204"/>
    </font>
    <font>
      <b/>
      <sz val="8"/>
      <color rgb="FF0070C0"/>
      <name val="Arial"/>
      <family val="2"/>
      <charset val="204"/>
    </font>
    <font>
      <sz val="10"/>
      <color theme="3" tint="-0.499984740745262"/>
      <name val="Arial"/>
      <family val="2"/>
      <charset val="204"/>
    </font>
    <font>
      <sz val="8"/>
      <color theme="3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9" fillId="0" borderId="52" applyNumberFormat="0" applyFill="0" applyBorder="0" applyAlignment="0" applyProtection="0"/>
    <xf numFmtId="0" fontId="20" fillId="0" borderId="53" applyNumberFormat="0" applyFill="0" applyAlignment="0" applyProtection="0"/>
  </cellStyleXfs>
  <cellXfs count="35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2" fillId="3" borderId="0" xfId="0" applyFont="1" applyFill="1" applyBorder="1" applyAlignment="1">
      <alignment vertical="center" wrapText="1"/>
    </xf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16" fontId="9" fillId="3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0" fillId="0" borderId="0" xfId="0" applyAlignment="1">
      <alignment horizontal="center" vertical="top"/>
    </xf>
    <xf numFmtId="0" fontId="3" fillId="0" borderId="0" xfId="0" applyFont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23" fillId="0" borderId="0" xfId="1" applyFont="1" applyBorder="1" applyAlignment="1">
      <alignment vertical="top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10" fillId="3" borderId="9" xfId="0" applyFont="1" applyFill="1" applyBorder="1"/>
    <xf numFmtId="0" fontId="10" fillId="3" borderId="6" xfId="0" applyFont="1" applyFill="1" applyBorder="1"/>
    <xf numFmtId="0" fontId="1" fillId="3" borderId="10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6" xfId="0" applyFont="1" applyFill="1" applyBorder="1"/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Border="1" applyAlignment="1">
      <alignment vertical="top" wrapText="1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19" fillId="0" borderId="0" xfId="1" applyBorder="1" applyAlignment="1">
      <alignment horizontal="center" vertical="top" wrapText="1"/>
    </xf>
    <xf numFmtId="0" fontId="14" fillId="0" borderId="0" xfId="0" applyFont="1" applyFill="1" applyBorder="1" applyAlignment="1">
      <alignment horizontal="justify" vertical="center"/>
    </xf>
    <xf numFmtId="0" fontId="7" fillId="3" borderId="0" xfId="0" applyFont="1" applyFill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justify" vertical="center"/>
    </xf>
    <xf numFmtId="0" fontId="1" fillId="5" borderId="4" xfId="0" applyFont="1" applyFill="1" applyBorder="1" applyAlignment="1" applyProtection="1">
      <alignment horizontal="center" vertical="center" textRotation="90" wrapText="1"/>
    </xf>
    <xf numFmtId="0" fontId="9" fillId="5" borderId="1" xfId="0" applyFont="1" applyFill="1" applyBorder="1" applyAlignment="1" applyProtection="1">
      <alignment horizontal="center" vertical="center" textRotation="90" wrapText="1"/>
    </xf>
    <xf numFmtId="0" fontId="1" fillId="5" borderId="1" xfId="0" applyFont="1" applyFill="1" applyBorder="1" applyAlignment="1" applyProtection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/>
    </xf>
    <xf numFmtId="0" fontId="10" fillId="5" borderId="2" xfId="0" applyFont="1" applyFill="1" applyBorder="1" applyProtection="1"/>
    <xf numFmtId="0" fontId="1" fillId="5" borderId="2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10" fillId="5" borderId="2" xfId="0" applyFont="1" applyFill="1" applyBorder="1"/>
    <xf numFmtId="0" fontId="8" fillId="5" borderId="1" xfId="0" applyFont="1" applyFill="1" applyBorder="1" applyAlignment="1" applyProtection="1">
      <alignment horizontal="center" vertical="center" textRotation="90"/>
    </xf>
    <xf numFmtId="0" fontId="9" fillId="5" borderId="1" xfId="0" applyFont="1" applyFill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 textRotation="90" wrapText="1"/>
    </xf>
    <xf numFmtId="0" fontId="1" fillId="5" borderId="1" xfId="0" applyFont="1" applyFill="1" applyBorder="1" applyAlignment="1" applyProtection="1">
      <alignment horizontal="center" vertical="center" textRotation="90" wrapText="1"/>
    </xf>
    <xf numFmtId="0" fontId="1" fillId="5" borderId="6" xfId="0" applyFont="1" applyFill="1" applyBorder="1" applyAlignment="1" applyProtection="1">
      <alignment horizontal="center" vertical="center" textRotation="90" wrapText="1"/>
    </xf>
    <xf numFmtId="0" fontId="1" fillId="5" borderId="11" xfId="0" applyFont="1" applyFill="1" applyBorder="1" applyAlignment="1" applyProtection="1">
      <alignment horizontal="center" vertical="center" textRotation="90" wrapText="1"/>
    </xf>
    <xf numFmtId="0" fontId="1" fillId="5" borderId="12" xfId="0" applyFont="1" applyFill="1" applyBorder="1" applyAlignment="1" applyProtection="1">
      <alignment horizontal="center" vertical="center" textRotation="90" wrapText="1"/>
    </xf>
    <xf numFmtId="0" fontId="1" fillId="5" borderId="2" xfId="0" applyFont="1" applyFill="1" applyBorder="1" applyAlignment="1" applyProtection="1">
      <alignment horizontal="center" vertical="center" textRotation="90" wrapText="1"/>
    </xf>
    <xf numFmtId="0" fontId="1" fillId="5" borderId="2" xfId="0" applyFont="1" applyFill="1" applyBorder="1" applyAlignment="1" applyProtection="1">
      <alignment vertical="center" textRotation="90" wrapText="1"/>
    </xf>
    <xf numFmtId="0" fontId="1" fillId="5" borderId="15" xfId="0" applyFont="1" applyFill="1" applyBorder="1" applyAlignment="1" applyProtection="1">
      <alignment horizontal="center" vertical="center" textRotation="90" wrapText="1"/>
    </xf>
    <xf numFmtId="0" fontId="10" fillId="5" borderId="6" xfId="0" applyFont="1" applyFill="1" applyBorder="1" applyProtection="1"/>
    <xf numFmtId="0" fontId="1" fillId="5" borderId="1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1" fontId="1" fillId="5" borderId="1" xfId="0" applyNumberFormat="1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 textRotation="90" wrapText="1"/>
    </xf>
    <xf numFmtId="0" fontId="1" fillId="5" borderId="5" xfId="0" applyFont="1" applyFill="1" applyBorder="1" applyAlignment="1" applyProtection="1">
      <alignment horizontal="center" vertical="center" textRotation="90" wrapText="1"/>
    </xf>
    <xf numFmtId="0" fontId="9" fillId="5" borderId="2" xfId="0" applyFont="1" applyFill="1" applyBorder="1" applyAlignment="1" applyProtection="1">
      <alignment horizontal="center" vertical="center" textRotation="90" wrapText="1"/>
    </xf>
    <xf numFmtId="0" fontId="1" fillId="5" borderId="8" xfId="0" applyFont="1" applyFill="1" applyBorder="1" applyAlignment="1" applyProtection="1">
      <alignment horizontal="center" vertical="center" textRotation="90" wrapText="1"/>
    </xf>
    <xf numFmtId="0" fontId="1" fillId="5" borderId="7" xfId="0" applyFont="1" applyFill="1" applyBorder="1" applyAlignment="1" applyProtection="1">
      <alignment horizontal="center" vertical="center" textRotation="90" wrapText="1"/>
    </xf>
    <xf numFmtId="0" fontId="1" fillId="5" borderId="3" xfId="0" applyFont="1" applyFill="1" applyBorder="1" applyAlignment="1" applyProtection="1">
      <alignment horizontal="center" vertical="center" textRotation="90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1" fillId="5" borderId="4" xfId="0" applyFont="1" applyFill="1" applyBorder="1" applyAlignment="1" applyProtection="1">
      <alignment horizontal="center" vertical="top" textRotation="90" wrapText="1"/>
    </xf>
    <xf numFmtId="0" fontId="1" fillId="5" borderId="1" xfId="0" applyFont="1" applyFill="1" applyBorder="1" applyAlignment="1" applyProtection="1">
      <alignment horizontal="center" vertical="top" textRotation="90" wrapText="1"/>
    </xf>
    <xf numFmtId="0" fontId="10" fillId="5" borderId="9" xfId="0" applyFont="1" applyFill="1" applyBorder="1" applyProtection="1"/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 applyProtection="1">
      <alignment horizontal="center" vertical="center" textRotation="90" wrapText="1"/>
    </xf>
    <xf numFmtId="0" fontId="1" fillId="5" borderId="4" xfId="0" applyFont="1" applyFill="1" applyBorder="1" applyAlignment="1">
      <alignment horizontal="center" vertical="center" textRotation="90"/>
    </xf>
    <xf numFmtId="0" fontId="1" fillId="5" borderId="19" xfId="0" applyFont="1" applyFill="1" applyBorder="1" applyAlignment="1" applyProtection="1">
      <alignment horizontal="center" vertical="center" textRotation="90" wrapText="1"/>
    </xf>
    <xf numFmtId="0" fontId="1" fillId="5" borderId="19" xfId="0" applyFont="1" applyFill="1" applyBorder="1" applyAlignment="1" applyProtection="1">
      <alignment horizontal="center" vertical="center" textRotation="90"/>
    </xf>
    <xf numFmtId="0" fontId="1" fillId="5" borderId="10" xfId="0" applyFont="1" applyFill="1" applyBorder="1" applyAlignment="1" applyProtection="1">
      <alignment horizontal="center" vertical="center" textRotation="90" wrapText="1"/>
    </xf>
    <xf numFmtId="0" fontId="1" fillId="5" borderId="20" xfId="0" applyFont="1" applyFill="1" applyBorder="1" applyAlignment="1" applyProtection="1">
      <alignment horizontal="center" vertical="center" textRotation="90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5" borderId="21" xfId="0" applyFont="1" applyFill="1" applyBorder="1" applyAlignment="1" applyProtection="1">
      <alignment horizontal="center" vertical="center" wrapText="1"/>
    </xf>
    <xf numFmtId="0" fontId="1" fillId="5" borderId="22" xfId="0" applyFont="1" applyFill="1" applyBorder="1" applyAlignment="1" applyProtection="1">
      <alignment horizontal="center" vertical="center" wrapText="1"/>
    </xf>
    <xf numFmtId="1" fontId="1" fillId="5" borderId="21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5" borderId="22" xfId="0" applyNumberFormat="1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23" xfId="0" applyFont="1" applyFill="1" applyBorder="1" applyAlignment="1" applyProtection="1">
      <alignment horizontal="center" vertical="center" wrapText="1"/>
    </xf>
    <xf numFmtId="0" fontId="1" fillId="5" borderId="24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1" fontId="1" fillId="5" borderId="8" xfId="0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1" fillId="5" borderId="25" xfId="0" applyFont="1" applyFill="1" applyBorder="1" applyAlignment="1" applyProtection="1">
      <alignment vertical="top" wrapText="1"/>
    </xf>
    <xf numFmtId="0" fontId="1" fillId="5" borderId="26" xfId="0" applyFont="1" applyFill="1" applyBorder="1" applyAlignment="1" applyProtection="1">
      <alignment horizontal="center" vertical="top" wrapText="1"/>
    </xf>
    <xf numFmtId="0" fontId="1" fillId="5" borderId="27" xfId="0" applyFont="1" applyFill="1" applyBorder="1" applyAlignment="1" applyProtection="1">
      <alignment vertical="top" wrapText="1"/>
    </xf>
    <xf numFmtId="0" fontId="1" fillId="5" borderId="17" xfId="0" applyFont="1" applyFill="1" applyBorder="1" applyAlignment="1" applyProtection="1">
      <alignment horizontal="center" vertical="top" wrapText="1"/>
    </xf>
    <xf numFmtId="0" fontId="1" fillId="5" borderId="2" xfId="0" applyFont="1" applyFill="1" applyBorder="1" applyAlignment="1" applyProtection="1">
      <alignment horizontal="center"/>
    </xf>
    <xf numFmtId="0" fontId="10" fillId="5" borderId="1" xfId="0" applyFont="1" applyFill="1" applyBorder="1" applyProtection="1"/>
    <xf numFmtId="0" fontId="10" fillId="5" borderId="17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 vertical="top"/>
    </xf>
    <xf numFmtId="1" fontId="3" fillId="5" borderId="1" xfId="0" applyNumberFormat="1" applyFont="1" applyFill="1" applyBorder="1" applyAlignment="1" applyProtection="1">
      <alignment horizontal="center" vertical="top"/>
      <protection hidden="1"/>
    </xf>
    <xf numFmtId="1" fontId="1" fillId="5" borderId="1" xfId="0" applyNumberFormat="1" applyFont="1" applyFill="1" applyBorder="1" applyAlignment="1" applyProtection="1">
      <alignment horizontal="center" vertical="center"/>
    </xf>
    <xf numFmtId="0" fontId="3" fillId="5" borderId="19" xfId="0" applyFont="1" applyFill="1" applyBorder="1" applyAlignment="1" applyProtection="1">
      <alignment horizontal="center" vertical="top" wrapText="1"/>
    </xf>
    <xf numFmtId="0" fontId="3" fillId="5" borderId="16" xfId="0" applyFont="1" applyFill="1" applyBorder="1" applyAlignment="1" applyProtection="1">
      <alignment horizontal="center" vertical="top" wrapText="1"/>
    </xf>
    <xf numFmtId="0" fontId="3" fillId="5" borderId="28" xfId="0" applyFont="1" applyFill="1" applyBorder="1" applyAlignment="1" applyProtection="1">
      <alignment horizontal="center" vertical="top" wrapText="1"/>
    </xf>
    <xf numFmtId="0" fontId="3" fillId="5" borderId="29" xfId="0" applyFont="1" applyFill="1" applyBorder="1" applyAlignment="1" applyProtection="1">
      <alignment horizontal="center" vertical="top" wrapText="1"/>
    </xf>
    <xf numFmtId="0" fontId="3" fillId="5" borderId="30" xfId="0" applyFont="1" applyFill="1" applyBorder="1" applyAlignment="1" applyProtection="1">
      <alignment horizontal="center" vertical="top" wrapText="1"/>
    </xf>
    <xf numFmtId="0" fontId="3" fillId="5" borderId="31" xfId="0" applyFont="1" applyFill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 wrapText="1"/>
    </xf>
    <xf numFmtId="0" fontId="3" fillId="5" borderId="10" xfId="0" applyFont="1" applyFill="1" applyBorder="1" applyAlignment="1" applyProtection="1">
      <alignment horizontal="center" vertical="center" textRotation="90" wrapText="1"/>
    </xf>
    <xf numFmtId="0" fontId="3" fillId="5" borderId="1" xfId="0" applyFont="1" applyFill="1" applyBorder="1" applyAlignment="1" applyProtection="1">
      <alignment horizontal="right"/>
    </xf>
    <xf numFmtId="0" fontId="6" fillId="5" borderId="1" xfId="0" applyFont="1" applyFill="1" applyBorder="1" applyAlignment="1" applyProtection="1">
      <alignment horizontal="left" vertical="top"/>
    </xf>
    <xf numFmtId="0" fontId="6" fillId="5" borderId="1" xfId="0" applyFont="1" applyFill="1" applyBorder="1" applyAlignment="1" applyProtection="1">
      <alignment horizontal="center" vertical="top"/>
    </xf>
    <xf numFmtId="0" fontId="6" fillId="5" borderId="10" xfId="0" applyFont="1" applyFill="1" applyBorder="1" applyAlignment="1" applyProtection="1">
      <alignment horizontal="center" vertical="top"/>
    </xf>
    <xf numFmtId="0" fontId="12" fillId="0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5" borderId="19" xfId="0" applyFont="1" applyFill="1" applyBorder="1" applyAlignment="1" applyProtection="1">
      <alignment vertical="top" wrapText="1"/>
    </xf>
    <xf numFmtId="0" fontId="4" fillId="5" borderId="25" xfId="0" applyFont="1" applyFill="1" applyBorder="1" applyAlignment="1" applyProtection="1">
      <alignment vertical="top" wrapText="1"/>
    </xf>
    <xf numFmtId="0" fontId="4" fillId="5" borderId="29" xfId="0" applyFont="1" applyFill="1" applyBorder="1" applyAlignment="1" applyProtection="1">
      <alignment vertical="top" wrapText="1"/>
    </xf>
    <xf numFmtId="0" fontId="4" fillId="5" borderId="27" xfId="0" applyFont="1" applyFill="1" applyBorder="1" applyAlignment="1" applyProtection="1">
      <alignment vertical="top" wrapText="1"/>
    </xf>
    <xf numFmtId="0" fontId="4" fillId="5" borderId="28" xfId="0" applyFont="1" applyFill="1" applyBorder="1" applyAlignment="1" applyProtection="1">
      <alignment horizontal="center" vertical="center" textRotation="90" wrapText="1"/>
    </xf>
    <xf numFmtId="0" fontId="4" fillId="5" borderId="19" xfId="0" applyFont="1" applyFill="1" applyBorder="1" applyAlignment="1" applyProtection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4" fillId="5" borderId="32" xfId="0" applyFont="1" applyFill="1" applyBorder="1" applyAlignment="1" applyProtection="1">
      <alignment horizontal="center" vertical="center" textRotation="90" wrapText="1"/>
    </xf>
    <xf numFmtId="0" fontId="4" fillId="5" borderId="19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 applyProtection="1">
      <alignment horizontal="right"/>
    </xf>
    <xf numFmtId="0" fontId="12" fillId="5" borderId="1" xfId="0" applyFont="1" applyFill="1" applyBorder="1" applyAlignment="1" applyProtection="1">
      <alignment horizontal="left" vertical="top"/>
    </xf>
    <xf numFmtId="0" fontId="4" fillId="5" borderId="1" xfId="0" applyFont="1" applyFill="1" applyBorder="1" applyAlignment="1" applyProtection="1">
      <alignment horizontal="center" vertical="top"/>
    </xf>
    <xf numFmtId="0" fontId="12" fillId="5" borderId="1" xfId="0" applyFont="1" applyFill="1" applyBorder="1" applyAlignment="1" applyProtection="1">
      <alignment horizontal="center" vertical="top"/>
    </xf>
    <xf numFmtId="0" fontId="3" fillId="5" borderId="33" xfId="0" applyFont="1" applyFill="1" applyBorder="1" applyAlignment="1" applyProtection="1">
      <alignment horizontal="center" vertical="top" wrapText="1"/>
    </xf>
    <xf numFmtId="0" fontId="3" fillId="5" borderId="8" xfId="0" applyFont="1" applyFill="1" applyBorder="1" applyAlignment="1" applyProtection="1">
      <alignment horizontal="center" vertical="top" wrapText="1"/>
    </xf>
    <xf numFmtId="0" fontId="3" fillId="5" borderId="24" xfId="0" applyFont="1" applyFill="1" applyBorder="1" applyAlignment="1" applyProtection="1">
      <alignment horizontal="center" vertical="center" textRotation="90" wrapText="1"/>
    </xf>
    <xf numFmtId="0" fontId="6" fillId="5" borderId="9" xfId="0" applyFont="1" applyFill="1" applyBorder="1" applyAlignment="1" applyProtection="1">
      <alignment horizontal="left" vertical="top"/>
    </xf>
    <xf numFmtId="0" fontId="6" fillId="5" borderId="24" xfId="0" applyFont="1" applyFill="1" applyBorder="1" applyAlignment="1" applyProtection="1">
      <alignment horizontal="center" vertical="top"/>
    </xf>
    <xf numFmtId="0" fontId="14" fillId="0" borderId="0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7" fillId="3" borderId="0" xfId="0" applyFont="1" applyFill="1" applyAlignment="1">
      <alignment horizontal="center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28" fillId="0" borderId="53" xfId="2" applyFont="1" applyAlignment="1" applyProtection="1">
      <alignment horizontal="left" vertical="center"/>
      <protection locked="0"/>
    </xf>
    <xf numFmtId="0" fontId="28" fillId="0" borderId="53" xfId="2" applyFont="1" applyAlignment="1" applyProtection="1">
      <alignment horizontal="left"/>
      <protection locked="0"/>
    </xf>
    <xf numFmtId="0" fontId="13" fillId="0" borderId="0" xfId="0" applyFont="1" applyAlignment="1">
      <alignment horizontal="center" vertical="top"/>
    </xf>
    <xf numFmtId="0" fontId="14" fillId="0" borderId="0" xfId="1" applyFont="1" applyBorder="1" applyAlignment="1">
      <alignment horizontal="justify" vertical="center"/>
    </xf>
    <xf numFmtId="0" fontId="14" fillId="0" borderId="0" xfId="1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14" fillId="0" borderId="0" xfId="0" applyFont="1" applyFill="1" applyBorder="1" applyAlignment="1">
      <alignment horizontal="justify" vertical="center"/>
    </xf>
    <xf numFmtId="0" fontId="25" fillId="3" borderId="0" xfId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justify" vertical="center"/>
    </xf>
    <xf numFmtId="0" fontId="26" fillId="0" borderId="0" xfId="0" applyFont="1" applyBorder="1" applyAlignment="1">
      <alignment horizontal="justify" vertical="center"/>
    </xf>
    <xf numFmtId="0" fontId="19" fillId="0" borderId="34" xfId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9" fillId="5" borderId="19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top" wrapText="1"/>
    </xf>
    <xf numFmtId="0" fontId="9" fillId="5" borderId="1" xfId="0" applyFont="1" applyFill="1" applyBorder="1" applyAlignment="1" applyProtection="1">
      <alignment horizontal="center" vertical="top" wrapText="1"/>
    </xf>
    <xf numFmtId="0" fontId="9" fillId="5" borderId="19" xfId="0" applyFont="1" applyFill="1" applyBorder="1" applyAlignment="1" applyProtection="1">
      <alignment horizontal="left" vertical="top" wrapText="1"/>
    </xf>
    <xf numFmtId="0" fontId="9" fillId="5" borderId="2" xfId="0" applyFont="1" applyFill="1" applyBorder="1" applyAlignment="1" applyProtection="1">
      <alignment horizontal="left" vertical="top" wrapText="1"/>
    </xf>
    <xf numFmtId="0" fontId="1" fillId="5" borderId="32" xfId="0" applyFont="1" applyFill="1" applyBorder="1" applyAlignment="1" applyProtection="1">
      <alignment horizontal="center" vertical="top" wrapText="1"/>
    </xf>
    <xf numFmtId="0" fontId="9" fillId="5" borderId="19" xfId="0" applyFont="1" applyFill="1" applyBorder="1" applyAlignment="1" applyProtection="1">
      <alignment horizontal="center" vertical="top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left" vertical="center" wrapText="1"/>
    </xf>
    <xf numFmtId="0" fontId="1" fillId="5" borderId="26" xfId="0" applyFont="1" applyFill="1" applyBorder="1" applyAlignment="1" applyProtection="1">
      <alignment horizontal="center" vertical="center" textRotation="90" wrapText="1"/>
    </xf>
    <xf numFmtId="0" fontId="1" fillId="5" borderId="39" xfId="0" applyFont="1" applyFill="1" applyBorder="1" applyAlignment="1" applyProtection="1">
      <alignment horizontal="center" vertical="center" textRotation="90" wrapText="1"/>
    </xf>
    <xf numFmtId="0" fontId="1" fillId="5" borderId="17" xfId="0" applyFont="1" applyFill="1" applyBorder="1" applyAlignment="1" applyProtection="1">
      <alignment horizontal="center" vertical="center" textRotation="90" wrapText="1"/>
    </xf>
    <xf numFmtId="0" fontId="1" fillId="5" borderId="18" xfId="0" applyFont="1" applyFill="1" applyBorder="1" applyAlignment="1" applyProtection="1">
      <alignment horizontal="center" vertical="center" wrapText="1"/>
    </xf>
    <xf numFmtId="0" fontId="1" fillId="5" borderId="35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11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textRotation="90" wrapText="1"/>
    </xf>
    <xf numFmtId="0" fontId="1" fillId="5" borderId="1" xfId="0" applyFont="1" applyFill="1" applyBorder="1" applyAlignment="1" applyProtection="1">
      <alignment horizontal="center" vertical="center" textRotation="90" wrapText="1"/>
    </xf>
    <xf numFmtId="0" fontId="1" fillId="5" borderId="32" xfId="0" applyFont="1" applyFill="1" applyBorder="1" applyAlignment="1" applyProtection="1">
      <alignment horizontal="center" vertical="center" textRotation="90" wrapText="1"/>
    </xf>
    <xf numFmtId="0" fontId="1" fillId="5" borderId="5" xfId="0" applyFont="1" applyFill="1" applyBorder="1" applyAlignment="1" applyProtection="1">
      <alignment horizontal="center" vertical="center" textRotation="90" wrapText="1"/>
    </xf>
    <xf numFmtId="0" fontId="1" fillId="5" borderId="36" xfId="0" applyFont="1" applyFill="1" applyBorder="1" applyAlignment="1" applyProtection="1">
      <alignment horizontal="center" vertical="center" textRotation="90" wrapText="1"/>
    </xf>
    <xf numFmtId="0" fontId="1" fillId="5" borderId="21" xfId="0" applyFont="1" applyFill="1" applyBorder="1" applyAlignment="1" applyProtection="1">
      <alignment horizontal="center" vertical="center" textRotation="90" wrapText="1"/>
    </xf>
    <xf numFmtId="0" fontId="1" fillId="5" borderId="37" xfId="0" applyFont="1" applyFill="1" applyBorder="1" applyAlignment="1" applyProtection="1">
      <alignment horizontal="center" vertical="center" textRotation="90" wrapText="1"/>
    </xf>
    <xf numFmtId="0" fontId="1" fillId="5" borderId="22" xfId="0" applyFont="1" applyFill="1" applyBorder="1" applyAlignment="1" applyProtection="1">
      <alignment horizontal="center" vertical="center" textRotation="90" wrapText="1"/>
    </xf>
    <xf numFmtId="0" fontId="1" fillId="5" borderId="38" xfId="0" applyFont="1" applyFill="1" applyBorder="1" applyAlignment="1" applyProtection="1">
      <alignment horizontal="center" vertical="center" textRotation="90" wrapText="1"/>
    </xf>
    <xf numFmtId="0" fontId="1" fillId="5" borderId="12" xfId="0" applyFont="1" applyFill="1" applyBorder="1" applyAlignment="1" applyProtection="1">
      <alignment horizontal="center" vertical="center" textRotation="90" wrapText="1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textRotation="90" wrapText="1"/>
    </xf>
    <xf numFmtId="0" fontId="1" fillId="5" borderId="6" xfId="0" applyFont="1" applyFill="1" applyBorder="1" applyAlignment="1" applyProtection="1">
      <alignment horizontal="center" vertical="center" textRotation="90" wrapText="1"/>
    </xf>
    <xf numFmtId="0" fontId="9" fillId="5" borderId="19" xfId="0" applyFont="1" applyFill="1" applyBorder="1" applyAlignment="1" applyProtection="1">
      <alignment horizontal="justify" vertical="top" wrapText="1"/>
    </xf>
    <xf numFmtId="0" fontId="9" fillId="5" borderId="2" xfId="0" applyFont="1" applyFill="1" applyBorder="1" applyAlignment="1" applyProtection="1">
      <alignment horizontal="justify" vertical="top" wrapText="1"/>
    </xf>
    <xf numFmtId="0" fontId="9" fillId="5" borderId="29" xfId="0" applyFont="1" applyFill="1" applyBorder="1" applyAlignment="1" applyProtection="1">
      <alignment horizontal="justify" vertical="top" wrapText="1"/>
    </xf>
    <xf numFmtId="0" fontId="1" fillId="5" borderId="16" xfId="0" applyFont="1" applyFill="1" applyBorder="1" applyAlignment="1" applyProtection="1">
      <alignment horizontal="center" vertical="center" textRotation="90" wrapText="1"/>
    </xf>
    <xf numFmtId="0" fontId="9" fillId="5" borderId="8" xfId="0" applyFont="1" applyFill="1" applyBorder="1" applyAlignment="1" applyProtection="1">
      <alignment horizontal="center" vertical="center" textRotation="90" wrapText="1"/>
    </xf>
    <xf numFmtId="0" fontId="1" fillId="5" borderId="40" xfId="0" applyFont="1" applyFill="1" applyBorder="1" applyAlignment="1" applyProtection="1">
      <alignment horizontal="center" vertical="top" wrapText="1"/>
    </xf>
    <xf numFmtId="0" fontId="1" fillId="5" borderId="35" xfId="0" applyFont="1" applyFill="1" applyBorder="1" applyAlignment="1" applyProtection="1">
      <alignment horizontal="center" vertical="top" wrapText="1"/>
    </xf>
    <xf numFmtId="0" fontId="1" fillId="5" borderId="23" xfId="0" applyFont="1" applyFill="1" applyBorder="1" applyAlignment="1" applyProtection="1">
      <alignment horizontal="center" vertical="top" wrapText="1"/>
    </xf>
    <xf numFmtId="0" fontId="1" fillId="5" borderId="7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1" fillId="5" borderId="3" xfId="0" applyFont="1" applyFill="1" applyBorder="1" applyAlignment="1" applyProtection="1">
      <alignment horizontal="center" vertical="top" wrapText="1"/>
    </xf>
    <xf numFmtId="0" fontId="19" fillId="0" borderId="0" xfId="1" applyBorder="1" applyAlignment="1">
      <alignment horizontal="center" vertical="top" wrapText="1"/>
    </xf>
    <xf numFmtId="0" fontId="1" fillId="5" borderId="6" xfId="0" applyFont="1" applyFill="1" applyBorder="1" applyAlignment="1" applyProtection="1">
      <alignment horizontal="left" vertical="top" wrapText="1"/>
    </xf>
    <xf numFmtId="0" fontId="1" fillId="5" borderId="41" xfId="0" applyFont="1" applyFill="1" applyBorder="1" applyAlignment="1" applyProtection="1">
      <alignment horizontal="center" vertical="top" wrapText="1"/>
    </xf>
    <xf numFmtId="0" fontId="1" fillId="5" borderId="41" xfId="0" applyFont="1" applyFill="1" applyBorder="1" applyAlignment="1" applyProtection="1">
      <alignment horizontal="center" vertical="center" textRotation="90" wrapText="1"/>
    </xf>
    <xf numFmtId="0" fontId="1" fillId="5" borderId="35" xfId="0" applyFont="1" applyFill="1" applyBorder="1" applyAlignment="1" applyProtection="1">
      <alignment horizontal="center" vertical="center" textRotation="90" wrapText="1"/>
    </xf>
    <xf numFmtId="0" fontId="1" fillId="5" borderId="42" xfId="0" applyFont="1" applyFill="1" applyBorder="1" applyAlignment="1" applyProtection="1">
      <alignment horizontal="center" vertical="center" textRotation="90" wrapText="1"/>
    </xf>
    <xf numFmtId="0" fontId="1" fillId="5" borderId="43" xfId="0" applyFont="1" applyFill="1" applyBorder="1" applyAlignment="1" applyProtection="1">
      <alignment horizontal="center" vertical="center" textRotation="90" wrapText="1"/>
    </xf>
    <xf numFmtId="0" fontId="1" fillId="5" borderId="44" xfId="0" applyFont="1" applyFill="1" applyBorder="1" applyAlignment="1" applyProtection="1">
      <alignment horizontal="center" vertical="center" textRotation="90" wrapText="1"/>
    </xf>
    <xf numFmtId="0" fontId="1" fillId="5" borderId="34" xfId="0" applyFont="1" applyFill="1" applyBorder="1" applyAlignment="1" applyProtection="1">
      <alignment horizontal="center" vertical="center" textRotation="90" wrapText="1"/>
    </xf>
    <xf numFmtId="0" fontId="1" fillId="5" borderId="15" xfId="0" applyFont="1" applyFill="1" applyBorder="1" applyAlignment="1" applyProtection="1">
      <alignment horizontal="center" vertical="center" textRotation="90" wrapText="1"/>
    </xf>
    <xf numFmtId="0" fontId="1" fillId="5" borderId="4" xfId="0" applyFont="1" applyFill="1" applyBorder="1" applyAlignment="1" applyProtection="1">
      <alignment horizontal="center" vertical="top" wrapText="1"/>
    </xf>
    <xf numFmtId="0" fontId="1" fillId="5" borderId="6" xfId="0" applyFont="1" applyFill="1" applyBorder="1" applyAlignment="1" applyProtection="1">
      <alignment horizontal="center" vertical="top" wrapText="1"/>
    </xf>
    <xf numFmtId="0" fontId="1" fillId="5" borderId="18" xfId="0" applyFont="1" applyFill="1" applyBorder="1" applyAlignment="1" applyProtection="1">
      <alignment horizontal="center" vertical="top" wrapText="1"/>
    </xf>
    <xf numFmtId="0" fontId="1" fillId="5" borderId="13" xfId="0" applyFont="1" applyFill="1" applyBorder="1" applyAlignment="1" applyProtection="1">
      <alignment horizontal="center" vertical="top" wrapText="1"/>
    </xf>
    <xf numFmtId="0" fontId="1" fillId="5" borderId="11" xfId="0" applyFont="1" applyFill="1" applyBorder="1" applyAlignment="1" applyProtection="1">
      <alignment horizontal="center" vertical="center" textRotation="90" wrapText="1"/>
    </xf>
    <xf numFmtId="0" fontId="1" fillId="5" borderId="19" xfId="0" applyFont="1" applyFill="1" applyBorder="1" applyAlignment="1" applyProtection="1">
      <alignment horizontal="center" vertical="center" textRotation="90" wrapText="1"/>
    </xf>
    <xf numFmtId="0" fontId="1" fillId="5" borderId="2" xfId="0" applyFont="1" applyFill="1" applyBorder="1" applyAlignment="1" applyProtection="1">
      <alignment horizontal="center" vertical="center" textRotation="90" wrapText="1"/>
    </xf>
    <xf numFmtId="0" fontId="1" fillId="5" borderId="41" xfId="0" applyFont="1" applyFill="1" applyBorder="1" applyAlignment="1" applyProtection="1">
      <alignment horizontal="center" vertical="center" wrapText="1"/>
    </xf>
    <xf numFmtId="0" fontId="1" fillId="5" borderId="46" xfId="0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textRotation="90" wrapText="1"/>
    </xf>
    <xf numFmtId="0" fontId="1" fillId="5" borderId="23" xfId="0" applyFont="1" applyFill="1" applyBorder="1" applyAlignment="1" applyProtection="1">
      <alignment horizontal="center" vertical="center" wrapText="1"/>
    </xf>
    <xf numFmtId="0" fontId="1" fillId="5" borderId="45" xfId="0" applyFont="1" applyFill="1" applyBorder="1" applyAlignment="1" applyProtection="1">
      <alignment horizontal="center" vertical="center" textRotation="90" wrapText="1"/>
    </xf>
    <xf numFmtId="0" fontId="1" fillId="5" borderId="29" xfId="0" applyFont="1" applyFill="1" applyBorder="1" applyAlignment="1" applyProtection="1">
      <alignment horizontal="center" vertical="center" textRotation="90" wrapText="1"/>
    </xf>
    <xf numFmtId="0" fontId="1" fillId="5" borderId="40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textRotation="90" wrapText="1"/>
    </xf>
    <xf numFmtId="0" fontId="1" fillId="5" borderId="25" xfId="0" applyFont="1" applyFill="1" applyBorder="1" applyAlignment="1" applyProtection="1">
      <alignment horizontal="center" vertical="center" textRotation="90" wrapText="1"/>
    </xf>
    <xf numFmtId="0" fontId="1" fillId="5" borderId="9" xfId="0" applyFont="1" applyFill="1" applyBorder="1" applyAlignment="1" applyProtection="1">
      <alignment horizontal="center" vertical="center" textRotation="90" wrapText="1"/>
    </xf>
    <xf numFmtId="0" fontId="1" fillId="5" borderId="19" xfId="0" applyFont="1" applyFill="1" applyBorder="1" applyAlignment="1" applyProtection="1">
      <alignment horizontal="center" vertical="center" textRotation="90"/>
    </xf>
    <xf numFmtId="0" fontId="1" fillId="5" borderId="2" xfId="0" applyFont="1" applyFill="1" applyBorder="1" applyAlignment="1" applyProtection="1">
      <alignment horizontal="center" vertical="center" textRotation="90"/>
    </xf>
    <xf numFmtId="0" fontId="19" fillId="0" borderId="0" xfId="1" applyFont="1" applyBorder="1" applyAlignment="1">
      <alignment horizontal="center" vertical="top" wrapText="1"/>
    </xf>
    <xf numFmtId="0" fontId="1" fillId="5" borderId="25" xfId="0" applyFont="1" applyFill="1" applyBorder="1" applyAlignment="1" applyProtection="1">
      <alignment horizontal="left" vertical="top" wrapText="1"/>
    </xf>
    <xf numFmtId="0" fontId="1" fillId="5" borderId="27" xfId="0" applyFont="1" applyFill="1" applyBorder="1" applyAlignment="1" applyProtection="1">
      <alignment horizontal="left" vertical="top" wrapText="1"/>
    </xf>
    <xf numFmtId="0" fontId="1" fillId="5" borderId="9" xfId="0" applyFont="1" applyFill="1" applyBorder="1" applyAlignment="1" applyProtection="1">
      <alignment horizontal="left" vertical="top" wrapText="1"/>
    </xf>
    <xf numFmtId="0" fontId="1" fillId="5" borderId="33" xfId="0" applyFont="1" applyFill="1" applyBorder="1" applyAlignment="1" applyProtection="1">
      <alignment horizontal="center" vertical="center" textRotation="90" wrapText="1"/>
    </xf>
    <xf numFmtId="0" fontId="1" fillId="5" borderId="47" xfId="0" applyFont="1" applyFill="1" applyBorder="1" applyAlignment="1" applyProtection="1">
      <alignment horizontal="center" vertical="center" textRotation="90" wrapText="1"/>
    </xf>
    <xf numFmtId="0" fontId="1" fillId="5" borderId="24" xfId="0" applyFont="1" applyFill="1" applyBorder="1" applyAlignment="1" applyProtection="1">
      <alignment horizontal="center" vertical="center" textRotation="90" wrapText="1"/>
    </xf>
    <xf numFmtId="0" fontId="1" fillId="5" borderId="48" xfId="0" applyFont="1" applyFill="1" applyBorder="1" applyAlignment="1" applyProtection="1">
      <alignment horizontal="center" vertical="center" textRotation="90" wrapText="1"/>
    </xf>
    <xf numFmtId="0" fontId="1" fillId="5" borderId="46" xfId="0" applyFont="1" applyFill="1" applyBorder="1" applyAlignment="1" applyProtection="1">
      <alignment horizontal="center" vertical="center" textRotation="90" wrapText="1"/>
    </xf>
    <xf numFmtId="0" fontId="1" fillId="5" borderId="49" xfId="0" applyFont="1" applyFill="1" applyBorder="1" applyAlignment="1" applyProtection="1">
      <alignment horizontal="center" vertical="center" textRotation="90" wrapText="1"/>
    </xf>
    <xf numFmtId="0" fontId="1" fillId="5" borderId="20" xfId="0" applyFont="1" applyFill="1" applyBorder="1" applyAlignment="1" applyProtection="1">
      <alignment horizontal="center" vertical="center" textRotation="90" wrapText="1"/>
    </xf>
    <xf numFmtId="0" fontId="1" fillId="5" borderId="28" xfId="0" applyFont="1" applyFill="1" applyBorder="1" applyAlignment="1" applyProtection="1">
      <alignment horizontal="center" vertical="center" textRotation="90" wrapText="1"/>
    </xf>
    <xf numFmtId="0" fontId="1" fillId="5" borderId="10" xfId="0" applyFont="1" applyFill="1" applyBorder="1" applyAlignment="1" applyProtection="1">
      <alignment horizontal="center" vertical="center" textRotation="90" wrapText="1"/>
    </xf>
    <xf numFmtId="0" fontId="1" fillId="5" borderId="50" xfId="0" applyFont="1" applyFill="1" applyBorder="1" applyAlignment="1" applyProtection="1">
      <alignment horizontal="left" vertical="center" wrapText="1"/>
    </xf>
    <xf numFmtId="0" fontId="1" fillId="5" borderId="51" xfId="0" applyFont="1" applyFill="1" applyBorder="1" applyAlignment="1" applyProtection="1">
      <alignment horizontal="left" vertical="center" wrapText="1"/>
    </xf>
    <xf numFmtId="0" fontId="1" fillId="5" borderId="26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center" vertical="center" wrapText="1"/>
    </xf>
    <xf numFmtId="0" fontId="1" fillId="5" borderId="32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9" fillId="0" borderId="34" xfId="1" applyFont="1" applyBorder="1" applyAlignment="1">
      <alignment horizontal="center" vertical="top" wrapText="1"/>
    </xf>
    <xf numFmtId="0" fontId="10" fillId="5" borderId="1" xfId="0" applyFont="1" applyFill="1" applyBorder="1" applyAlignment="1" applyProtection="1">
      <alignment horizontal="center" vertical="top" wrapText="1"/>
    </xf>
    <xf numFmtId="0" fontId="4" fillId="5" borderId="1" xfId="0" applyFont="1" applyFill="1" applyBorder="1" applyAlignment="1" applyProtection="1">
      <alignment horizontal="center" vertical="top"/>
    </xf>
    <xf numFmtId="0" fontId="29" fillId="0" borderId="34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0" fillId="5" borderId="1" xfId="0" applyFont="1" applyFill="1" applyBorder="1" applyAlignment="1" applyProtection="1">
      <alignment horizontal="center" vertical="top"/>
    </xf>
    <xf numFmtId="0" fontId="10" fillId="5" borderId="19" xfId="0" applyFont="1" applyFill="1" applyBorder="1" applyAlignment="1" applyProtection="1">
      <alignment horizontal="center" vertical="center" textRotation="90" wrapText="1"/>
    </xf>
    <xf numFmtId="0" fontId="10" fillId="5" borderId="29" xfId="0" applyFont="1" applyFill="1" applyBorder="1" applyAlignment="1" applyProtection="1">
      <alignment horizontal="center" vertical="center" textRotation="90" wrapText="1"/>
    </xf>
    <xf numFmtId="0" fontId="10" fillId="5" borderId="2" xfId="0" applyFont="1" applyFill="1" applyBorder="1" applyAlignment="1" applyProtection="1">
      <alignment horizontal="center" vertical="center" textRotation="90" wrapText="1"/>
    </xf>
    <xf numFmtId="0" fontId="23" fillId="0" borderId="34" xfId="1" applyFont="1" applyBorder="1" applyAlignment="1">
      <alignment horizontal="center" vertical="top" wrapText="1"/>
    </xf>
    <xf numFmtId="0" fontId="30" fillId="5" borderId="1" xfId="0" applyFont="1" applyFill="1" applyBorder="1" applyAlignment="1" applyProtection="1">
      <alignment horizontal="center" vertical="top" wrapText="1"/>
    </xf>
    <xf numFmtId="0" fontId="30" fillId="5" borderId="3" xfId="0" applyFont="1" applyFill="1" applyBorder="1" applyAlignment="1" applyProtection="1">
      <alignment horizontal="center" vertical="top" wrapText="1"/>
    </xf>
    <xf numFmtId="0" fontId="30" fillId="5" borderId="35" xfId="0" applyFont="1" applyFill="1" applyBorder="1" applyAlignment="1" applyProtection="1">
      <alignment horizontal="center" vertical="top" wrapText="1"/>
    </xf>
    <xf numFmtId="0" fontId="30" fillId="5" borderId="23" xfId="0" applyFont="1" applyFill="1" applyBorder="1" applyAlignment="1" applyProtection="1">
      <alignment horizontal="center" vertical="top" wrapText="1"/>
    </xf>
    <xf numFmtId="0" fontId="24" fillId="0" borderId="34" xfId="1" applyFont="1" applyBorder="1" applyAlignment="1">
      <alignment horizontal="center" vertical="top" wrapText="1"/>
    </xf>
    <xf numFmtId="0" fontId="4" fillId="5" borderId="7" xfId="0" applyFont="1" applyFill="1" applyBorder="1" applyAlignment="1" applyProtection="1">
      <alignment horizontal="center" vertical="top" wrapText="1"/>
    </xf>
    <xf numFmtId="0" fontId="4" fillId="5" borderId="1" xfId="0" applyFont="1" applyFill="1" applyBorder="1" applyAlignment="1" applyProtection="1">
      <alignment horizontal="center" vertical="top" wrapText="1"/>
    </xf>
    <xf numFmtId="0" fontId="4" fillId="5" borderId="3" xfId="0" applyFont="1" applyFill="1" applyBorder="1" applyAlignment="1" applyProtection="1">
      <alignment horizontal="center" vertical="top" wrapText="1"/>
    </xf>
    <xf numFmtId="0" fontId="4" fillId="5" borderId="41" xfId="0" applyFont="1" applyFill="1" applyBorder="1" applyAlignment="1" applyProtection="1">
      <alignment horizontal="center" vertical="top" wrapText="1"/>
    </xf>
    <xf numFmtId="0" fontId="4" fillId="5" borderId="32" xfId="0" applyFont="1" applyFill="1" applyBorder="1" applyAlignment="1" applyProtection="1">
      <alignment horizontal="center" vertical="top" wrapText="1"/>
    </xf>
    <xf numFmtId="0" fontId="4" fillId="5" borderId="33" xfId="0" applyFont="1" applyFill="1" applyBorder="1" applyAlignment="1" applyProtection="1">
      <alignment horizontal="center" vertical="center" textRotation="90" wrapText="1"/>
    </xf>
    <xf numFmtId="0" fontId="4" fillId="5" borderId="47" xfId="0" applyFont="1" applyFill="1" applyBorder="1" applyAlignment="1" applyProtection="1">
      <alignment horizontal="center" vertical="center" textRotation="90" wrapText="1"/>
    </xf>
    <xf numFmtId="0" fontId="31" fillId="3" borderId="28" xfId="0" applyFont="1" applyFill="1" applyBorder="1" applyAlignment="1">
      <alignment horizontal="center" vertical="center" textRotation="90" wrapText="1"/>
    </xf>
    <xf numFmtId="0" fontId="31" fillId="3" borderId="10" xfId="0" applyFont="1" applyFill="1" applyBorder="1" applyAlignment="1">
      <alignment horizontal="center" vertical="center" textRotation="90" wrapText="1"/>
    </xf>
    <xf numFmtId="0" fontId="31" fillId="3" borderId="6" xfId="0" applyFont="1" applyFill="1" applyBorder="1" applyAlignment="1">
      <alignment horizontal="center" vertical="center" textRotation="90" wrapText="1"/>
    </xf>
    <xf numFmtId="0" fontId="31" fillId="3" borderId="23" xfId="0" applyFont="1" applyFill="1" applyBorder="1" applyAlignment="1">
      <alignment horizontal="center" vertical="center" textRotation="90" wrapText="1"/>
    </xf>
    <xf numFmtId="0" fontId="11" fillId="3" borderId="19" xfId="0" applyFont="1" applyFill="1" applyBorder="1" applyAlignment="1">
      <alignment horizontal="center" vertical="top" wrapText="1"/>
    </xf>
    <xf numFmtId="0" fontId="11" fillId="3" borderId="29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0" fontId="31" fillId="3" borderId="48" xfId="0" applyFont="1" applyFill="1" applyBorder="1" applyAlignment="1">
      <alignment horizontal="center" vertical="center" textRotation="90" wrapText="1"/>
    </xf>
    <xf numFmtId="0" fontId="31" fillId="3" borderId="49" xfId="0" applyFont="1" applyFill="1" applyBorder="1" applyAlignment="1">
      <alignment horizontal="center" vertical="center" textRotation="90" wrapText="1"/>
    </xf>
    <xf numFmtId="0" fontId="31" fillId="3" borderId="1" xfId="0" applyFont="1" applyFill="1" applyBorder="1" applyAlignment="1">
      <alignment horizontal="center" vertical="center" textRotation="90" wrapText="1"/>
    </xf>
    <xf numFmtId="0" fontId="31" fillId="3" borderId="3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3" borderId="35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31" fillId="3" borderId="28" xfId="0" applyFont="1" applyFill="1" applyBorder="1" applyAlignment="1">
      <alignment horizontal="center" vertical="top" wrapText="1"/>
    </xf>
    <xf numFmtId="0" fontId="31" fillId="3" borderId="10" xfId="0" applyFont="1" applyFill="1" applyBorder="1" applyAlignment="1">
      <alignment horizontal="center" vertical="top" wrapText="1"/>
    </xf>
    <xf numFmtId="0" fontId="31" fillId="3" borderId="48" xfId="0" applyFont="1" applyFill="1" applyBorder="1" applyAlignment="1">
      <alignment horizontal="center" vertical="top" wrapText="1"/>
    </xf>
    <xf numFmtId="0" fontId="31" fillId="3" borderId="49" xfId="0" applyFont="1" applyFill="1" applyBorder="1" applyAlignment="1">
      <alignment horizontal="center" vertical="top" wrapText="1"/>
    </xf>
    <xf numFmtId="0" fontId="24" fillId="0" borderId="0" xfId="1" applyFont="1" applyBorder="1" applyAlignment="1">
      <alignment horizontal="center" vertical="top" wrapText="1"/>
    </xf>
    <xf numFmtId="0" fontId="30" fillId="5" borderId="40" xfId="0" applyFont="1" applyFill="1" applyBorder="1" applyAlignment="1" applyProtection="1">
      <alignment horizontal="center" vertical="top" wrapText="1"/>
    </xf>
    <xf numFmtId="0" fontId="30" fillId="5" borderId="4" xfId="0" applyFont="1" applyFill="1" applyBorder="1" applyAlignment="1" applyProtection="1">
      <alignment horizontal="center" vertical="top" wrapText="1"/>
    </xf>
  </cellXfs>
  <cellStyles count="3">
    <cellStyle name="Заголовок 1" xfId="1" builtinId="16" customBuiltin="1"/>
    <cellStyle name="Заголовок 3" xfId="2" builtinId="1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revisionHeaders" Target="revisions/revisionHeader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'9.1.'!$C$2:$C$3</c:f>
              <c:strCache>
                <c:ptCount val="1"/>
                <c:pt idx="0">
                  <c:v>руководителей и педагогов, осуществляющих обучение в ДОУ (чел)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'9.1.'!$C$4:$C$53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1"/>
          <c:order val="1"/>
          <c:tx>
            <c:strRef>
              <c:f>'9.1.'!$D$2:$D$3</c:f>
              <c:strCache>
                <c:ptCount val="1"/>
                <c:pt idx="0">
                  <c:v>из них руководителей и педагогов ДОУ, участвующих в обсуждении и распространении опыта инклюзивного образования Всего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'9.1.'!$D$4:$D$53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2"/>
          <c:order val="2"/>
          <c:tx>
            <c:strRef>
              <c:f>'9.1.'!$E$2:$E$3</c:f>
              <c:strCache>
                <c:ptCount val="1"/>
                <c:pt idx="0">
                  <c:v>из них руководителей и педагогов ДОУ, участвующих в обсуждении и распространении опыта инклюзивного образования %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'9.1.'!$E$4:$E$53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3"/>
          <c:order val="3"/>
          <c:tx>
            <c:strRef>
              <c:f>'9.1.'!$F$2:$F$3</c:f>
              <c:strCache>
                <c:ptCount val="1"/>
                <c:pt idx="0">
                  <c:v>руководителей и педагогов, осуществляющих обучение в ОУ (чел)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'9.1.'!$F$4:$F$53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4"/>
          <c:order val="4"/>
          <c:tx>
            <c:strRef>
              <c:f>'9.1.'!$G$2:$G$3</c:f>
              <c:strCache>
                <c:ptCount val="1"/>
                <c:pt idx="0">
                  <c:v>из них руководителей и педагогов ОУ, участвующих в обсуждении и распространении опыта инклюзивного образования Всего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'9.1.'!$G$4:$G$53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5"/>
          <c:order val="5"/>
          <c:tx>
            <c:strRef>
              <c:f>'9.1.'!$H$2:$H$3</c:f>
              <c:strCache>
                <c:ptCount val="1"/>
                <c:pt idx="0">
                  <c:v>из них руководителей и педагогов ОУ, участвующих в обсуждении и распространении опыта инклюзивного образования %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'9.1.'!$H$4:$H$53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6"/>
          <c:order val="6"/>
          <c:tx>
            <c:strRef>
              <c:f>'9.1.'!$I$2:$I$3</c:f>
              <c:strCache>
                <c:ptCount val="1"/>
                <c:pt idx="0">
                  <c:v>руководителей и педагогов, осуществляющих обучение  в С(К)ОУ (чел)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'9.1.'!$I$4:$I$53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7"/>
          <c:order val="7"/>
          <c:tx>
            <c:strRef>
              <c:f>'9.1.'!$J$2:$J$3</c:f>
              <c:strCache>
                <c:ptCount val="1"/>
                <c:pt idx="0">
                  <c:v>из них руководителей и педагогов С(К)ОУ, участвующих в обсуждении и распространении опыта инклюзивного образования Всего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'9.1.'!$J$4:$J$53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8"/>
          <c:order val="8"/>
          <c:tx>
            <c:strRef>
              <c:f>'9.1.'!$K$2:$K$3</c:f>
              <c:strCache>
                <c:ptCount val="1"/>
                <c:pt idx="0">
                  <c:v>из них руководителей и педагогов С(К)ОУ, участвующих в обсуждении и распространении опыта инклюзивного образования %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'9.1.'!$K$4:$K$53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9"/>
          <c:order val="9"/>
          <c:tx>
            <c:strRef>
              <c:f>'9.1.'!$L$2:$L$3</c:f>
              <c:strCache>
                <c:ptCount val="1"/>
                <c:pt idx="0">
                  <c:v>руководителей и педагогов, осуществляющих обучение  в УДОД (чел)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'9.1.'!$L$4:$L$53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'9.1.'!$M$2:$M$3</c:f>
              <c:strCache>
                <c:ptCount val="1"/>
                <c:pt idx="0">
                  <c:v>из них руководителей и педагогов УДОД, участвующих в обсуждении и распространении опыта инклюзивного образования Всего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'9.1.'!$M$4:$M$53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'9.1.'!$N$2:$N$3</c:f>
              <c:strCache>
                <c:ptCount val="1"/>
                <c:pt idx="0">
                  <c:v>из них руководителей и педагогов УДОД, участвующих в обсуждении и распространении опыта инклюзивного образования %</c:v>
                </c:pt>
              </c:strCache>
            </c:strRef>
          </c:tx>
          <c:invertIfNegative val="0"/>
          <c:cat>
            <c:strRef>
              <c:f>'9.1.'!$B$4:$B$53</c:f>
              <c:strCache>
                <c:ptCount val="50"/>
                <c:pt idx="0">
                  <c:v>Верхнеуфалейский</c:v>
                </c:pt>
                <c:pt idx="1">
                  <c:v>Златоустовский</c:v>
                </c:pt>
                <c:pt idx="2">
                  <c:v>Карабашский</c:v>
                </c:pt>
                <c:pt idx="3">
                  <c:v>Копейский</c:v>
                </c:pt>
                <c:pt idx="4">
                  <c:v>Кыштымский</c:v>
                </c:pt>
                <c:pt idx="5">
                  <c:v>Локомотивный</c:v>
                </c:pt>
                <c:pt idx="6">
                  <c:v>Магнитогорский</c:v>
                </c:pt>
                <c:pt idx="7">
                  <c:v>Миасский</c:v>
                </c:pt>
                <c:pt idx="8">
                  <c:v>Озерский</c:v>
                </c:pt>
                <c:pt idx="9">
                  <c:v>Снежинский</c:v>
                </c:pt>
                <c:pt idx="10">
                  <c:v>Трехгорный</c:v>
                </c:pt>
                <c:pt idx="11">
                  <c:v>Троицкий</c:v>
                </c:pt>
                <c:pt idx="12">
                  <c:v>Усть-Катавский</c:v>
                </c:pt>
                <c:pt idx="13">
                  <c:v>Чебаркульский</c:v>
                </c:pt>
                <c:pt idx="14">
                  <c:v>Челябинск</c:v>
                </c:pt>
                <c:pt idx="15">
                  <c:v>Калининский</c:v>
                </c:pt>
                <c:pt idx="16">
                  <c:v>Курчатовский</c:v>
                </c:pt>
                <c:pt idx="17">
                  <c:v>Ленинский</c:v>
                </c:pt>
                <c:pt idx="18">
                  <c:v>Металлургический</c:v>
                </c:pt>
                <c:pt idx="19">
                  <c:v>Советский</c:v>
                </c:pt>
                <c:pt idx="20">
                  <c:v>Тракторозаводский</c:v>
                </c:pt>
                <c:pt idx="21">
                  <c:v>Центральный</c:v>
                </c:pt>
                <c:pt idx="22">
                  <c:v>Южноуральский</c:v>
                </c:pt>
                <c:pt idx="23">
                  <c:v>Агаповский</c:v>
                </c:pt>
                <c:pt idx="24">
                  <c:v>Аргаяшский</c:v>
                </c:pt>
                <c:pt idx="25">
                  <c:v>Ашинский</c:v>
                </c:pt>
                <c:pt idx="26">
                  <c:v>Брединский</c:v>
                </c:pt>
                <c:pt idx="27">
                  <c:v>Варненский</c:v>
                </c:pt>
                <c:pt idx="28">
                  <c:v>Верхнеуральский</c:v>
                </c:pt>
                <c:pt idx="29">
                  <c:v>Еманжелинский</c:v>
                </c:pt>
                <c:pt idx="30">
                  <c:v>Еткульский</c:v>
                </c:pt>
                <c:pt idx="31">
                  <c:v>Карталинский</c:v>
                </c:pt>
                <c:pt idx="32">
                  <c:v>Каслинский</c:v>
                </c:pt>
                <c:pt idx="33">
                  <c:v>Катав-Ивановский</c:v>
                </c:pt>
                <c:pt idx="34">
                  <c:v>Кизильский</c:v>
                </c:pt>
                <c:pt idx="35">
                  <c:v>Коркинский</c:v>
                </c:pt>
                <c:pt idx="36">
                  <c:v>Красноармейский</c:v>
                </c:pt>
                <c:pt idx="37">
                  <c:v>Кунашакский</c:v>
                </c:pt>
                <c:pt idx="38">
                  <c:v>Кусинский</c:v>
                </c:pt>
                <c:pt idx="39">
                  <c:v>Нагайбакский</c:v>
                </c:pt>
                <c:pt idx="40">
                  <c:v>Нязепетровский</c:v>
                </c:pt>
                <c:pt idx="41">
                  <c:v>Октябрьский</c:v>
                </c:pt>
                <c:pt idx="42">
                  <c:v>Пластовский</c:v>
                </c:pt>
                <c:pt idx="43">
                  <c:v>Саткинский</c:v>
                </c:pt>
                <c:pt idx="44">
                  <c:v>Сосновский</c:v>
                </c:pt>
                <c:pt idx="45">
                  <c:v>Троицкий</c:v>
                </c:pt>
                <c:pt idx="46">
                  <c:v>Увельский</c:v>
                </c:pt>
                <c:pt idx="47">
                  <c:v>Уйский</c:v>
                </c:pt>
                <c:pt idx="48">
                  <c:v>Чебаркульский</c:v>
                </c:pt>
                <c:pt idx="49">
                  <c:v>Чесменский</c:v>
                </c:pt>
              </c:strCache>
            </c:strRef>
          </c:cat>
          <c:val>
            <c:numRef>
              <c:f>'9.1.'!$N$4:$N$53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717568"/>
        <c:axId val="214719104"/>
      </c:barChart>
      <c:catAx>
        <c:axId val="21471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4719104"/>
        <c:crosses val="autoZero"/>
        <c:auto val="1"/>
        <c:lblAlgn val="ctr"/>
        <c:lblOffset val="100"/>
        <c:noMultiLvlLbl val="0"/>
      </c:catAx>
      <c:valAx>
        <c:axId val="214719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4717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581025</xdr:colOff>
      <xdr:row>0</xdr:row>
      <xdr:rowOff>66675</xdr:rowOff>
    </xdr:from>
    <xdr:to>
      <xdr:col>23</xdr:col>
      <xdr:colOff>447675</xdr:colOff>
      <xdr:row>49</xdr:row>
      <xdr:rowOff>161925</xdr:rowOff>
    </xdr:to>
    <xdr:graphicFrame macro="">
      <xdr:nvGraphicFramePr>
        <xdr:cNvPr id="129337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07B3EF0-F948-45CB-B16F-3F5A6D052FF2}" diskRevisions="1" revisionId="75" version="2" protected="1">
  <header guid="{A07B3EF0-F948-45CB-B16F-3F5A6D052FF2}" dateTime="2019-11-08T10:32:20" maxSheetId="22" userName="Пользователь Windows" r:id="rId2">
    <sheetIdMap count="2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85D99F4-598C-4C58-B1C4-4E7B0681AB3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1"/>
  <sheetViews>
    <sheetView tabSelected="1" view="pageBreakPreview" topLeftCell="A6" zoomScale="85" zoomScaleNormal="100" zoomScaleSheetLayoutView="85" workbookViewId="0">
      <selection activeCell="B11" sqref="B11:J15"/>
    </sheetView>
  </sheetViews>
  <sheetFormatPr defaultRowHeight="12.75" x14ac:dyDescent="0.2"/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75" x14ac:dyDescent="0.25">
      <c r="A5" s="4"/>
      <c r="B5" s="196" t="s">
        <v>279</v>
      </c>
      <c r="C5" s="196"/>
      <c r="D5" s="196"/>
      <c r="E5" s="196"/>
      <c r="F5" s="196"/>
      <c r="G5" s="196"/>
      <c r="H5" s="196"/>
      <c r="I5" s="196"/>
      <c r="J5" s="196"/>
      <c r="K5" s="4"/>
    </row>
    <row r="6" spans="1:1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23.25" customHeight="1" x14ac:dyDescent="0.2">
      <c r="A11" s="4"/>
      <c r="B11" s="205" t="s">
        <v>57</v>
      </c>
      <c r="C11" s="205"/>
      <c r="D11" s="205"/>
      <c r="E11" s="205"/>
      <c r="F11" s="205"/>
      <c r="G11" s="205"/>
      <c r="H11" s="205"/>
      <c r="I11" s="205"/>
      <c r="J11" s="205"/>
      <c r="K11" s="4"/>
    </row>
    <row r="12" spans="1:11" ht="12.75" customHeight="1" x14ac:dyDescent="0.2">
      <c r="A12" s="4"/>
      <c r="B12" s="205"/>
      <c r="C12" s="205"/>
      <c r="D12" s="205"/>
      <c r="E12" s="205"/>
      <c r="F12" s="205"/>
      <c r="G12" s="205"/>
      <c r="H12" s="205"/>
      <c r="I12" s="205"/>
      <c r="J12" s="205"/>
      <c r="K12" s="4"/>
    </row>
    <row r="13" spans="1:11" ht="12.75" customHeight="1" x14ac:dyDescent="0.2">
      <c r="A13" s="4"/>
      <c r="B13" s="205"/>
      <c r="C13" s="205"/>
      <c r="D13" s="205"/>
      <c r="E13" s="205"/>
      <c r="F13" s="205"/>
      <c r="G13" s="205"/>
      <c r="H13" s="205"/>
      <c r="I13" s="205"/>
      <c r="J13" s="205"/>
      <c r="K13" s="4"/>
    </row>
    <row r="14" spans="1:11" ht="12.75" customHeight="1" x14ac:dyDescent="0.2">
      <c r="A14" s="5"/>
      <c r="B14" s="205"/>
      <c r="C14" s="205"/>
      <c r="D14" s="205"/>
      <c r="E14" s="205"/>
      <c r="F14" s="205"/>
      <c r="G14" s="205"/>
      <c r="H14" s="205"/>
      <c r="I14" s="205"/>
      <c r="J14" s="205"/>
      <c r="K14" s="4"/>
    </row>
    <row r="15" spans="1:11" ht="23.25" customHeight="1" x14ac:dyDescent="0.2">
      <c r="A15" s="5"/>
      <c r="B15" s="205"/>
      <c r="C15" s="205"/>
      <c r="D15" s="205"/>
      <c r="E15" s="205"/>
      <c r="F15" s="205"/>
      <c r="G15" s="205"/>
      <c r="H15" s="205"/>
      <c r="I15" s="205"/>
      <c r="J15" s="205"/>
      <c r="K15" s="4"/>
    </row>
    <row r="16" spans="1:11" ht="15" customHeight="1" x14ac:dyDescent="0.2">
      <c r="A16" s="5"/>
      <c r="B16" s="197" t="s">
        <v>303</v>
      </c>
      <c r="C16" s="197"/>
      <c r="D16" s="197"/>
      <c r="E16" s="197"/>
      <c r="F16" s="197"/>
      <c r="G16" s="197"/>
      <c r="H16" s="197"/>
      <c r="I16" s="197"/>
      <c r="J16" s="197"/>
      <c r="K16" s="4"/>
    </row>
    <row r="17" spans="1:11" x14ac:dyDescent="0.2">
      <c r="A17" s="5"/>
      <c r="B17" s="6"/>
      <c r="C17" s="5"/>
      <c r="D17" s="5"/>
      <c r="E17" s="5"/>
      <c r="F17" s="5"/>
      <c r="G17" s="5"/>
      <c r="H17" s="5"/>
      <c r="I17" s="5"/>
      <c r="J17" s="5"/>
      <c r="K17" s="4"/>
    </row>
    <row r="18" spans="1:1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5.75" x14ac:dyDescent="0.25">
      <c r="A23" s="4"/>
      <c r="B23" s="83" t="s">
        <v>141</v>
      </c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8.75" thickBot="1" x14ac:dyDescent="0.25">
      <c r="A26" s="4"/>
      <c r="B26" s="4"/>
      <c r="C26" s="4"/>
      <c r="D26" s="198" t="s">
        <v>301</v>
      </c>
      <c r="E26" s="198"/>
      <c r="F26" s="198"/>
      <c r="G26" s="198"/>
      <c r="H26" s="198"/>
      <c r="I26" s="198"/>
      <c r="J26" s="198"/>
      <c r="K26" s="4"/>
    </row>
    <row r="27" spans="1:11" ht="15" x14ac:dyDescent="0.2">
      <c r="A27" s="4"/>
      <c r="B27" s="4"/>
      <c r="C27" s="4"/>
      <c r="D27" s="7" t="s">
        <v>58</v>
      </c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8.75" thickBot="1" x14ac:dyDescent="0.25">
      <c r="A31" s="4"/>
      <c r="B31" s="4"/>
      <c r="C31" s="4"/>
      <c r="D31" s="198">
        <v>89288313422</v>
      </c>
      <c r="E31" s="198"/>
      <c r="F31" s="198"/>
      <c r="G31" s="198"/>
      <c r="H31" s="198"/>
      <c r="I31" s="198"/>
      <c r="J31" s="198"/>
      <c r="K31" s="4"/>
    </row>
    <row r="32" spans="1:11" ht="15" x14ac:dyDescent="0.2">
      <c r="A32" s="4"/>
      <c r="B32" s="4"/>
      <c r="C32" s="4"/>
      <c r="D32" s="7" t="s">
        <v>59</v>
      </c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8.75" thickBot="1" x14ac:dyDescent="0.3">
      <c r="A35" s="4"/>
      <c r="B35" s="4"/>
      <c r="C35" s="4"/>
      <c r="D35" s="199" t="s">
        <v>302</v>
      </c>
      <c r="E35" s="199"/>
      <c r="F35" s="199"/>
      <c r="G35" s="199"/>
      <c r="H35" s="199"/>
      <c r="I35" s="199"/>
      <c r="J35" s="199"/>
      <c r="K35" s="4"/>
    </row>
    <row r="36" spans="1:11" ht="15" x14ac:dyDescent="0.2">
      <c r="A36" s="4"/>
      <c r="B36" s="4"/>
      <c r="C36" s="4"/>
      <c r="D36" s="7" t="s">
        <v>60</v>
      </c>
      <c r="E36" s="5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5.75" x14ac:dyDescent="0.25">
      <c r="A38" s="4"/>
      <c r="B38" s="4"/>
      <c r="C38" s="4"/>
      <c r="D38" s="4"/>
      <c r="E38" s="4"/>
      <c r="F38" s="8" t="s">
        <v>280</v>
      </c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4.25" x14ac:dyDescent="0.2">
      <c r="A40" s="200" t="s">
        <v>106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</row>
    <row r="41" spans="1:11" ht="97.5" customHeight="1" x14ac:dyDescent="0.2">
      <c r="A41" s="195" t="s">
        <v>296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1" ht="75" customHeight="1" x14ac:dyDescent="0.2">
      <c r="A42" s="195" t="s">
        <v>281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</row>
    <row r="43" spans="1:11" ht="61.5" customHeight="1" x14ac:dyDescent="0.2">
      <c r="A43" s="195" t="s">
        <v>282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</row>
    <row r="44" spans="1:11" ht="66" customHeight="1" x14ac:dyDescent="0.2">
      <c r="A44" s="195" t="s">
        <v>285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</row>
    <row r="45" spans="1:11" ht="42" customHeight="1" x14ac:dyDescent="0.2">
      <c r="A45" s="195" t="s">
        <v>284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</row>
    <row r="46" spans="1:11" ht="26.25" customHeight="1" x14ac:dyDescent="0.2">
      <c r="A46" s="204" t="s">
        <v>129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1" ht="35.25" customHeight="1" x14ac:dyDescent="0.2">
      <c r="A47" s="194" t="s">
        <v>107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1" ht="73.5" customHeight="1" x14ac:dyDescent="0.2">
      <c r="A48" s="195" t="s">
        <v>283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</row>
    <row r="49" spans="1:11" ht="73.5" customHeight="1" x14ac:dyDescent="0.2">
      <c r="A49" s="195" t="s">
        <v>286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</row>
    <row r="50" spans="1:11" ht="78.75" customHeight="1" x14ac:dyDescent="0.2">
      <c r="A50" s="195" t="s">
        <v>287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</row>
    <row r="51" spans="1:11" ht="97.5" customHeight="1" x14ac:dyDescent="0.2">
      <c r="A51" s="195" t="s">
        <v>289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</row>
    <row r="52" spans="1:11" ht="63" customHeight="1" x14ac:dyDescent="0.2">
      <c r="A52" s="82" t="s">
        <v>116</v>
      </c>
      <c r="B52" s="87"/>
      <c r="C52" s="206" t="s">
        <v>297</v>
      </c>
      <c r="D52" s="204"/>
      <c r="E52" s="204"/>
      <c r="F52" s="204"/>
      <c r="G52" s="204"/>
      <c r="H52" s="204"/>
      <c r="I52" s="204"/>
      <c r="J52" s="204"/>
      <c r="K52" s="204"/>
    </row>
    <row r="53" spans="1:11" ht="70.5" customHeight="1" x14ac:dyDescent="0.2">
      <c r="A53" s="207" t="s">
        <v>288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</row>
    <row r="54" spans="1:11" ht="84.75" customHeight="1" x14ac:dyDescent="0.2">
      <c r="A54" s="195" t="s">
        <v>290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</row>
    <row r="55" spans="1:11" ht="81" customHeight="1" x14ac:dyDescent="0.2">
      <c r="A55" s="195" t="s">
        <v>291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</row>
    <row r="56" spans="1:11" ht="97.5" customHeight="1" x14ac:dyDescent="0.2">
      <c r="A56" s="195" t="s">
        <v>292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</row>
    <row r="57" spans="1:11" ht="78.75" customHeight="1" x14ac:dyDescent="0.2">
      <c r="A57" s="195" t="s">
        <v>293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</row>
    <row r="58" spans="1:11" ht="60.75" customHeight="1" x14ac:dyDescent="0.2">
      <c r="A58" s="201" t="s">
        <v>294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</row>
    <row r="59" spans="1:11" ht="56.25" customHeight="1" x14ac:dyDescent="0.2">
      <c r="A59" s="201" t="s">
        <v>295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</row>
    <row r="60" spans="1:11" ht="14.25" x14ac:dyDescent="0.2">
      <c r="A60" s="202"/>
      <c r="B60" s="202"/>
      <c r="C60" s="202"/>
      <c r="D60" s="202"/>
      <c r="E60" s="202"/>
      <c r="F60" s="202"/>
      <c r="G60" s="202"/>
      <c r="H60" s="202"/>
      <c r="I60" s="202"/>
      <c r="J60" s="202"/>
      <c r="K60" s="202"/>
    </row>
    <row r="61" spans="1:11" ht="14.25" x14ac:dyDescent="0.2">
      <c r="A61" s="202"/>
      <c r="B61" s="202"/>
      <c r="C61" s="202"/>
      <c r="D61" s="202"/>
      <c r="E61" s="202"/>
      <c r="F61" s="202"/>
      <c r="G61" s="202"/>
      <c r="H61" s="202"/>
      <c r="I61" s="202"/>
      <c r="J61" s="202"/>
      <c r="K61" s="202"/>
    </row>
  </sheetData>
  <sheetProtection password="9690" sheet="1" objects="1" scenarios="1"/>
  <customSheetViews>
    <customSheetView guid="{385D99F4-598C-4C58-B1C4-4E7B0681AB3D}" scale="85" showPageBreaks="1" view="pageBreakPreview" topLeftCell="A6">
      <selection activeCell="B11" sqref="B11:J15"/>
      <pageMargins left="0.7" right="0.7" top="0.75" bottom="0.75" header="0.3" footer="0.3"/>
      <pageSetup paperSize="9" scale="88" orientation="portrait" verticalDpi="400" r:id="rId1"/>
    </customSheetView>
    <customSheetView guid="{BF10FEBB-4CAC-410E-B1E1-11E397B4F046}" scale="85" showPageBreaks="1" view="pageBreakPreview" topLeftCell="A46">
      <selection activeCell="I30" sqref="I30"/>
      <pageMargins left="0.7" right="0.7" top="0.75" bottom="0.75" header="0.3" footer="0.3"/>
      <pageSetup paperSize="9" scale="88" orientation="portrait" verticalDpi="400" r:id="rId2"/>
    </customSheetView>
    <customSheetView guid="{F7EDE992-683F-4EB5-8C4F-576A18317B87}" scale="85" showPageBreaks="1" view="pageBreakPreview" topLeftCell="A46">
      <selection activeCell="I30" sqref="I30"/>
      <pageMargins left="0.7" right="0.7" top="0.75" bottom="0.75" header="0.3" footer="0.3"/>
      <pageSetup paperSize="9" scale="88" orientation="portrait" verticalDpi="400" r:id="rId3"/>
    </customSheetView>
  </customSheetViews>
  <mergeCells count="28">
    <mergeCell ref="A61:K61"/>
    <mergeCell ref="B11:J15"/>
    <mergeCell ref="A51:K51"/>
    <mergeCell ref="C52:K52"/>
    <mergeCell ref="A53:K53"/>
    <mergeCell ref="A54:K54"/>
    <mergeCell ref="A49:K49"/>
    <mergeCell ref="A50:K50"/>
    <mergeCell ref="A57:K57"/>
    <mergeCell ref="A58:K58"/>
    <mergeCell ref="A59:K59"/>
    <mergeCell ref="A60:K60"/>
    <mergeCell ref="A41:K41"/>
    <mergeCell ref="A42:K42"/>
    <mergeCell ref="A43:K43"/>
    <mergeCell ref="A44:K44"/>
    <mergeCell ref="A55:K55"/>
    <mergeCell ref="A56:K56"/>
    <mergeCell ref="A45:K45"/>
    <mergeCell ref="A46:K46"/>
    <mergeCell ref="A47:K47"/>
    <mergeCell ref="A48:K48"/>
    <mergeCell ref="B5:J5"/>
    <mergeCell ref="B16:J16"/>
    <mergeCell ref="D26:J26"/>
    <mergeCell ref="D31:J31"/>
    <mergeCell ref="D35:J35"/>
    <mergeCell ref="A40:K40"/>
  </mergeCells>
  <pageMargins left="0.7" right="0.7" top="0.75" bottom="0.75" header="0.3" footer="0.3"/>
  <pageSetup paperSize="9" scale="88" orientation="portrait" verticalDpi="400"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C5"/>
  <sheetViews>
    <sheetView topLeftCell="Q1" zoomScale="85" zoomScaleNormal="85" workbookViewId="0">
      <selection activeCell="AY7" sqref="AY7"/>
    </sheetView>
  </sheetViews>
  <sheetFormatPr defaultRowHeight="12.75" x14ac:dyDescent="0.2"/>
  <cols>
    <col min="1" max="1" width="5.28515625" style="2" customWidth="1"/>
    <col min="2" max="2" width="18.42578125" style="1" customWidth="1"/>
    <col min="3" max="15" width="6.7109375" style="1" customWidth="1"/>
    <col min="16" max="21" width="6.85546875" style="1" customWidth="1"/>
    <col min="22" max="39" width="5.5703125" style="1" customWidth="1"/>
    <col min="40" max="53" width="6.7109375" style="1" customWidth="1"/>
    <col min="54" max="55" width="6.7109375" customWidth="1"/>
  </cols>
  <sheetData>
    <row r="1" spans="1:55" ht="14.25" customHeight="1" x14ac:dyDescent="0.2">
      <c r="A1" s="258" t="s">
        <v>187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81"/>
    </row>
    <row r="2" spans="1:55" s="32" customFormat="1" ht="28.5" customHeight="1" x14ac:dyDescent="0.2">
      <c r="A2" s="256"/>
      <c r="B2" s="259" t="s">
        <v>53</v>
      </c>
      <c r="C2" s="242" t="s">
        <v>189</v>
      </c>
      <c r="D2" s="234" t="s">
        <v>190</v>
      </c>
      <c r="E2" s="239" t="s">
        <v>249</v>
      </c>
      <c r="F2" s="264" t="s">
        <v>188</v>
      </c>
      <c r="G2" s="261"/>
      <c r="H2" s="261"/>
      <c r="I2" s="265"/>
      <c r="J2" s="264" t="s">
        <v>142</v>
      </c>
      <c r="K2" s="261"/>
      <c r="L2" s="261"/>
      <c r="M2" s="261"/>
      <c r="N2" s="261"/>
      <c r="O2" s="265"/>
      <c r="P2" s="264" t="s">
        <v>143</v>
      </c>
      <c r="Q2" s="261"/>
      <c r="R2" s="261"/>
      <c r="S2" s="261"/>
      <c r="T2" s="261"/>
      <c r="U2" s="265"/>
      <c r="V2" s="268" t="s">
        <v>93</v>
      </c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69"/>
      <c r="AN2" s="270" t="s">
        <v>159</v>
      </c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71"/>
    </row>
    <row r="3" spans="1:55" s="32" customFormat="1" ht="195.75" customHeight="1" x14ac:dyDescent="0.2">
      <c r="A3" s="256"/>
      <c r="B3" s="259"/>
      <c r="C3" s="242"/>
      <c r="D3" s="234"/>
      <c r="E3" s="263"/>
      <c r="F3" s="241"/>
      <c r="G3" s="266"/>
      <c r="H3" s="266"/>
      <c r="I3" s="267"/>
      <c r="J3" s="241"/>
      <c r="K3" s="266"/>
      <c r="L3" s="266"/>
      <c r="M3" s="266"/>
      <c r="N3" s="266"/>
      <c r="O3" s="267"/>
      <c r="P3" s="241"/>
      <c r="Q3" s="266"/>
      <c r="R3" s="266"/>
      <c r="S3" s="266"/>
      <c r="T3" s="266"/>
      <c r="U3" s="267"/>
      <c r="V3" s="233" t="s">
        <v>97</v>
      </c>
      <c r="W3" s="234"/>
      <c r="X3" s="234"/>
      <c r="Y3" s="234" t="s">
        <v>98</v>
      </c>
      <c r="Z3" s="234"/>
      <c r="AA3" s="234"/>
      <c r="AB3" s="234" t="s">
        <v>99</v>
      </c>
      <c r="AC3" s="234"/>
      <c r="AD3" s="234"/>
      <c r="AE3" s="234" t="s">
        <v>157</v>
      </c>
      <c r="AF3" s="234"/>
      <c r="AG3" s="234"/>
      <c r="AH3" s="234" t="s">
        <v>31</v>
      </c>
      <c r="AI3" s="234"/>
      <c r="AJ3" s="234"/>
      <c r="AK3" s="234" t="s">
        <v>158</v>
      </c>
      <c r="AL3" s="234"/>
      <c r="AM3" s="246"/>
      <c r="AN3" s="242" t="s">
        <v>119</v>
      </c>
      <c r="AO3" s="234"/>
      <c r="AP3" s="234"/>
      <c r="AQ3" s="234"/>
      <c r="AR3" s="234" t="s">
        <v>55</v>
      </c>
      <c r="AS3" s="234"/>
      <c r="AT3" s="234"/>
      <c r="AU3" s="234"/>
      <c r="AV3" s="234" t="s">
        <v>92</v>
      </c>
      <c r="AW3" s="234"/>
      <c r="AX3" s="234"/>
      <c r="AY3" s="234"/>
      <c r="AZ3" s="234" t="s">
        <v>56</v>
      </c>
      <c r="BA3" s="234"/>
      <c r="BB3" s="234"/>
      <c r="BC3" s="272"/>
    </row>
    <row r="4" spans="1:55" s="33" customFormat="1" ht="177.75" customHeight="1" x14ac:dyDescent="0.2">
      <c r="A4" s="256"/>
      <c r="B4" s="259"/>
      <c r="C4" s="242"/>
      <c r="D4" s="234"/>
      <c r="E4" s="240"/>
      <c r="F4" s="104" t="s">
        <v>191</v>
      </c>
      <c r="G4" s="101" t="s">
        <v>76</v>
      </c>
      <c r="H4" s="101" t="s">
        <v>192</v>
      </c>
      <c r="I4" s="103" t="s">
        <v>76</v>
      </c>
      <c r="J4" s="104" t="s">
        <v>191</v>
      </c>
      <c r="K4" s="101" t="s">
        <v>76</v>
      </c>
      <c r="L4" s="101" t="s">
        <v>192</v>
      </c>
      <c r="M4" s="101" t="s">
        <v>76</v>
      </c>
      <c r="N4" s="101" t="s">
        <v>250</v>
      </c>
      <c r="O4" s="103" t="s">
        <v>76</v>
      </c>
      <c r="P4" s="104" t="s">
        <v>191</v>
      </c>
      <c r="Q4" s="101" t="s">
        <v>76</v>
      </c>
      <c r="R4" s="101" t="s">
        <v>192</v>
      </c>
      <c r="S4" s="101" t="s">
        <v>76</v>
      </c>
      <c r="T4" s="101" t="s">
        <v>250</v>
      </c>
      <c r="U4" s="103" t="s">
        <v>76</v>
      </c>
      <c r="V4" s="100" t="s">
        <v>184</v>
      </c>
      <c r="W4" s="101" t="s">
        <v>144</v>
      </c>
      <c r="X4" s="101" t="s">
        <v>145</v>
      </c>
      <c r="Y4" s="101" t="s">
        <v>184</v>
      </c>
      <c r="Z4" s="101" t="s">
        <v>144</v>
      </c>
      <c r="AA4" s="101" t="s">
        <v>145</v>
      </c>
      <c r="AB4" s="101" t="s">
        <v>184</v>
      </c>
      <c r="AC4" s="101" t="s">
        <v>144</v>
      </c>
      <c r="AD4" s="101" t="s">
        <v>145</v>
      </c>
      <c r="AE4" s="101" t="s">
        <v>184</v>
      </c>
      <c r="AF4" s="101" t="s">
        <v>144</v>
      </c>
      <c r="AG4" s="101" t="s">
        <v>145</v>
      </c>
      <c r="AH4" s="101" t="s">
        <v>184</v>
      </c>
      <c r="AI4" s="101" t="s">
        <v>144</v>
      </c>
      <c r="AJ4" s="101" t="s">
        <v>145</v>
      </c>
      <c r="AK4" s="101" t="s">
        <v>184</v>
      </c>
      <c r="AL4" s="101" t="s">
        <v>144</v>
      </c>
      <c r="AM4" s="102" t="s">
        <v>145</v>
      </c>
      <c r="AN4" s="104" t="s">
        <v>196</v>
      </c>
      <c r="AO4" s="101" t="s">
        <v>61</v>
      </c>
      <c r="AP4" s="101" t="s">
        <v>195</v>
      </c>
      <c r="AQ4" s="101" t="s">
        <v>61</v>
      </c>
      <c r="AR4" s="101" t="s">
        <v>196</v>
      </c>
      <c r="AS4" s="101" t="s">
        <v>61</v>
      </c>
      <c r="AT4" s="101" t="s">
        <v>195</v>
      </c>
      <c r="AU4" s="101" t="s">
        <v>61</v>
      </c>
      <c r="AV4" s="101" t="s">
        <v>196</v>
      </c>
      <c r="AW4" s="101" t="s">
        <v>61</v>
      </c>
      <c r="AX4" s="101" t="s">
        <v>195</v>
      </c>
      <c r="AY4" s="101" t="s">
        <v>61</v>
      </c>
      <c r="AZ4" s="101" t="s">
        <v>196</v>
      </c>
      <c r="BA4" s="101" t="s">
        <v>61</v>
      </c>
      <c r="BB4" s="101" t="s">
        <v>195</v>
      </c>
      <c r="BC4" s="103" t="s">
        <v>61</v>
      </c>
    </row>
    <row r="5" spans="1:55" ht="14.25" customHeight="1" x14ac:dyDescent="0.2">
      <c r="A5" s="98">
        <v>1</v>
      </c>
      <c r="B5" s="108" t="str">
        <f>'1'!B4</f>
        <v>Сулейман-Стальский район,Республика Дагестан</v>
      </c>
      <c r="C5" s="128">
        <f>'1'!O4</f>
        <v>312</v>
      </c>
      <c r="D5" s="17">
        <v>0</v>
      </c>
      <c r="E5" s="77">
        <v>0</v>
      </c>
      <c r="F5" s="128">
        <f>V5+Y5+AB5+AE5+AH5+AK5</f>
        <v>57</v>
      </c>
      <c r="G5" s="129">
        <f>('3.1.'!F5*100)/('1.3.'!O4)</f>
        <v>126.66666666666667</v>
      </c>
      <c r="H5" s="15">
        <v>0</v>
      </c>
      <c r="I5" s="130" t="e">
        <f>(H5*100)/D5</f>
        <v>#DIV/0!</v>
      </c>
      <c r="J5" s="128">
        <f>W5+Z5+AC5+AF5+AI5+AL5</f>
        <v>52</v>
      </c>
      <c r="K5" s="129">
        <f>('3.1.'!J5*100)/('1.2.'!O4)</f>
        <v>19.475655430711612</v>
      </c>
      <c r="L5" s="15">
        <v>85</v>
      </c>
      <c r="M5" s="129" t="e">
        <f>(L5*100)/D5</f>
        <v>#DIV/0!</v>
      </c>
      <c r="N5" s="15">
        <v>0</v>
      </c>
      <c r="O5" s="130" t="e">
        <f>(N5*100)/E5</f>
        <v>#DIV/0!</v>
      </c>
      <c r="P5" s="128">
        <f>X5+AA5+AD5+AG5+AJ5+AM5</f>
        <v>0</v>
      </c>
      <c r="Q5" s="129" t="e">
        <f>('3.1.'!P5*100)/('1.1.'!O4)</f>
        <v>#DIV/0!</v>
      </c>
      <c r="R5" s="15">
        <v>0</v>
      </c>
      <c r="S5" s="129" t="e">
        <f>(R5*100)/D5</f>
        <v>#DIV/0!</v>
      </c>
      <c r="T5" s="15">
        <v>0</v>
      </c>
      <c r="U5" s="130" t="e">
        <f>(T5*100)/E5</f>
        <v>#DIV/0!</v>
      </c>
      <c r="V5" s="18">
        <v>28</v>
      </c>
      <c r="W5" s="15">
        <v>23</v>
      </c>
      <c r="X5" s="15">
        <v>0</v>
      </c>
      <c r="Y5" s="15">
        <v>0</v>
      </c>
      <c r="Z5" s="15">
        <v>3</v>
      </c>
      <c r="AA5" s="15">
        <v>0</v>
      </c>
      <c r="AB5" s="15">
        <v>11</v>
      </c>
      <c r="AC5" s="15">
        <v>5</v>
      </c>
      <c r="AD5" s="15">
        <v>0</v>
      </c>
      <c r="AE5" s="15">
        <v>18</v>
      </c>
      <c r="AF5" s="15">
        <v>21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76">
        <v>0</v>
      </c>
      <c r="AN5" s="78">
        <v>68</v>
      </c>
      <c r="AO5" s="131">
        <f>(AN5*100)/C5</f>
        <v>21.794871794871796</v>
      </c>
      <c r="AP5" s="15">
        <v>68</v>
      </c>
      <c r="AQ5" s="131" t="e">
        <f>(AP5*100)/D5</f>
        <v>#DIV/0!</v>
      </c>
      <c r="AR5" s="15">
        <v>10</v>
      </c>
      <c r="AS5" s="131">
        <f>(AR5*100)/C5</f>
        <v>3.2051282051282053</v>
      </c>
      <c r="AT5" s="15">
        <v>10</v>
      </c>
      <c r="AU5" s="131" t="e">
        <f>(AT5*100)/D5</f>
        <v>#DIV/0!</v>
      </c>
      <c r="AV5" s="15">
        <v>0</v>
      </c>
      <c r="AW5" s="131">
        <f>(AV5*100)/C5</f>
        <v>0</v>
      </c>
      <c r="AX5" s="15">
        <v>15</v>
      </c>
      <c r="AY5" s="131" t="e">
        <f>(AX5*100)/D5</f>
        <v>#DIV/0!</v>
      </c>
      <c r="AZ5" s="15">
        <v>0</v>
      </c>
      <c r="BA5" s="131">
        <f>(AZ5*100)/C5</f>
        <v>0</v>
      </c>
      <c r="BB5" s="15">
        <v>0</v>
      </c>
      <c r="BC5" s="132" t="e">
        <f>(BB5*100)/D5</f>
        <v>#DIV/0!</v>
      </c>
    </row>
  </sheetData>
  <sheetProtection password="9690" sheet="1" objects="1" scenarios="1"/>
  <customSheetViews>
    <customSheetView guid="{385D99F4-598C-4C58-B1C4-4E7B0681AB3D}" scale="85" topLeftCell="Q1">
      <selection activeCell="AY7" sqref="AY7"/>
      <pageMargins left="0.7" right="0.7" top="0.75" bottom="0.75" header="0.3" footer="0.3"/>
      <pageSetup paperSize="9" orientation="portrait" verticalDpi="0" r:id="rId1"/>
    </customSheetView>
    <customSheetView guid="{BF10FEBB-4CAC-410E-B1E1-11E397B4F046}" scale="85" topLeftCell="Q1">
      <selection activeCell="AY7" sqref="AY7"/>
      <pageMargins left="0.7" right="0.7" top="0.75" bottom="0.75" header="0.3" footer="0.3"/>
      <pageSetup paperSize="9" orientation="portrait" verticalDpi="0" r:id="rId2"/>
    </customSheetView>
    <customSheetView guid="{F7EDE992-683F-4EB5-8C4F-576A18317B87}" scale="85" topLeftCell="I1">
      <selection activeCell="M10" sqref="M10"/>
      <pageMargins left="0.7" right="0.7" top="0.75" bottom="0.75" header="0.3" footer="0.3"/>
      <pageSetup paperSize="9" orientation="portrait" verticalDpi="0" r:id="rId3"/>
    </customSheetView>
  </customSheetViews>
  <mergeCells count="21">
    <mergeCell ref="AZ3:BC3"/>
    <mergeCell ref="F2:I3"/>
    <mergeCell ref="AN2:BC2"/>
    <mergeCell ref="P2:U3"/>
    <mergeCell ref="Y3:AA3"/>
    <mergeCell ref="AE3:AG3"/>
    <mergeCell ref="AV3:AY3"/>
    <mergeCell ref="AK3:AM3"/>
    <mergeCell ref="V3:X3"/>
    <mergeCell ref="AR3:AU3"/>
    <mergeCell ref="AB3:AD3"/>
    <mergeCell ref="A1:BB1"/>
    <mergeCell ref="A2:A4"/>
    <mergeCell ref="B2:B4"/>
    <mergeCell ref="C2:C4"/>
    <mergeCell ref="D2:D4"/>
    <mergeCell ref="E2:E4"/>
    <mergeCell ref="AH3:AJ3"/>
    <mergeCell ref="J2:O3"/>
    <mergeCell ref="AN3:AQ3"/>
    <mergeCell ref="V2:AM2"/>
  </mergeCells>
  <pageMargins left="0.7" right="0.7" top="0.75" bottom="0.75" header="0.3" footer="0.3"/>
  <pageSetup paperSize="9" orientation="portrait" verticalDpi="0"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AL5"/>
  <sheetViews>
    <sheetView topLeftCell="E7" zoomScale="115" zoomScaleNormal="115" workbookViewId="0">
      <selection activeCell="X5" sqref="X5"/>
    </sheetView>
  </sheetViews>
  <sheetFormatPr defaultRowHeight="12.75" x14ac:dyDescent="0.2"/>
  <cols>
    <col min="1" max="1" width="3.42578125" style="2" customWidth="1"/>
    <col min="2" max="2" width="23.5703125" style="1" customWidth="1"/>
    <col min="3" max="5" width="5.28515625" style="1" customWidth="1"/>
    <col min="6" max="9" width="5.7109375" style="1" customWidth="1"/>
    <col min="10" max="10" width="6.5703125" style="1" customWidth="1"/>
    <col min="11" max="23" width="4" style="1" customWidth="1"/>
    <col min="24" max="30" width="4.140625" style="1" customWidth="1"/>
    <col min="31" max="31" width="5" style="1" customWidth="1"/>
    <col min="32" max="32" width="7.5703125" style="1" customWidth="1"/>
    <col min="33" max="33" width="3.85546875" style="1" customWidth="1"/>
    <col min="34" max="34" width="7" style="1" customWidth="1"/>
    <col min="35" max="35" width="3.85546875" style="1" customWidth="1"/>
    <col min="36" max="36" width="6.28515625" style="1" customWidth="1"/>
    <col min="37" max="37" width="3.85546875" customWidth="1"/>
    <col min="38" max="38" width="8.5703125" customWidth="1"/>
  </cols>
  <sheetData>
    <row r="1" spans="1:38" ht="11.25" customHeight="1" x14ac:dyDescent="0.2">
      <c r="A1" s="258" t="s">
        <v>193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10"/>
    </row>
    <row r="2" spans="1:38" s="32" customFormat="1" ht="45" customHeight="1" x14ac:dyDescent="0.2">
      <c r="A2" s="224"/>
      <c r="B2" s="221" t="s">
        <v>53</v>
      </c>
      <c r="C2" s="237" t="s">
        <v>194</v>
      </c>
      <c r="D2" s="273" t="s">
        <v>195</v>
      </c>
      <c r="E2" s="239" t="s">
        <v>251</v>
      </c>
      <c r="F2" s="264" t="s">
        <v>127</v>
      </c>
      <c r="G2" s="261"/>
      <c r="H2" s="261"/>
      <c r="I2" s="265"/>
      <c r="J2" s="275" t="s">
        <v>93</v>
      </c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6"/>
      <c r="AE2" s="281" t="s">
        <v>159</v>
      </c>
      <c r="AF2" s="230"/>
      <c r="AG2" s="230"/>
      <c r="AH2" s="230"/>
      <c r="AI2" s="230"/>
      <c r="AJ2" s="230"/>
      <c r="AK2" s="230"/>
      <c r="AL2" s="278"/>
    </row>
    <row r="3" spans="1:38" s="32" customFormat="1" ht="88.5" customHeight="1" x14ac:dyDescent="0.2">
      <c r="A3" s="224"/>
      <c r="B3" s="221"/>
      <c r="C3" s="279"/>
      <c r="D3" s="280"/>
      <c r="E3" s="263"/>
      <c r="F3" s="241"/>
      <c r="G3" s="266"/>
      <c r="H3" s="266"/>
      <c r="I3" s="267"/>
      <c r="J3" s="230" t="s">
        <v>97</v>
      </c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78"/>
      <c r="X3" s="261" t="s">
        <v>98</v>
      </c>
      <c r="Y3" s="283" t="s">
        <v>99</v>
      </c>
      <c r="Z3" s="283" t="s">
        <v>100</v>
      </c>
      <c r="AA3" s="234" t="s">
        <v>31</v>
      </c>
      <c r="AB3" s="273" t="s">
        <v>156</v>
      </c>
      <c r="AC3" s="273" t="s">
        <v>155</v>
      </c>
      <c r="AD3" s="277" t="s">
        <v>158</v>
      </c>
      <c r="AE3" s="282" t="s">
        <v>119</v>
      </c>
      <c r="AF3" s="234"/>
      <c r="AG3" s="234" t="s">
        <v>55</v>
      </c>
      <c r="AH3" s="234"/>
      <c r="AI3" s="234" t="s">
        <v>92</v>
      </c>
      <c r="AJ3" s="234"/>
      <c r="AK3" s="234" t="s">
        <v>56</v>
      </c>
      <c r="AL3" s="277"/>
    </row>
    <row r="4" spans="1:38" s="33" customFormat="1" ht="118.5" customHeight="1" x14ac:dyDescent="0.2">
      <c r="A4" s="224"/>
      <c r="B4" s="221"/>
      <c r="C4" s="238"/>
      <c r="D4" s="274"/>
      <c r="E4" s="240"/>
      <c r="F4" s="133" t="s">
        <v>196</v>
      </c>
      <c r="G4" s="102" t="s">
        <v>76</v>
      </c>
      <c r="H4" s="102" t="s">
        <v>252</v>
      </c>
      <c r="I4" s="103" t="s">
        <v>76</v>
      </c>
      <c r="J4" s="134" t="s">
        <v>124</v>
      </c>
      <c r="K4" s="135" t="s">
        <v>146</v>
      </c>
      <c r="L4" s="135" t="s">
        <v>147</v>
      </c>
      <c r="M4" s="135" t="s">
        <v>148</v>
      </c>
      <c r="N4" s="135" t="s">
        <v>299</v>
      </c>
      <c r="O4" s="135" t="s">
        <v>300</v>
      </c>
      <c r="P4" s="135" t="s">
        <v>149</v>
      </c>
      <c r="Q4" s="135" t="s">
        <v>150</v>
      </c>
      <c r="R4" s="135" t="s">
        <v>151</v>
      </c>
      <c r="S4" s="135" t="s">
        <v>152</v>
      </c>
      <c r="T4" s="135" t="s">
        <v>153</v>
      </c>
      <c r="U4" s="136" t="s">
        <v>298</v>
      </c>
      <c r="V4" s="135" t="s">
        <v>154</v>
      </c>
      <c r="W4" s="114" t="s">
        <v>90</v>
      </c>
      <c r="X4" s="266"/>
      <c r="Y4" s="284"/>
      <c r="Z4" s="284"/>
      <c r="AA4" s="234"/>
      <c r="AB4" s="274"/>
      <c r="AC4" s="274"/>
      <c r="AD4" s="277"/>
      <c r="AE4" s="137" t="s">
        <v>197</v>
      </c>
      <c r="AF4" s="101" t="s">
        <v>61</v>
      </c>
      <c r="AG4" s="115" t="s">
        <v>197</v>
      </c>
      <c r="AH4" s="101" t="s">
        <v>61</v>
      </c>
      <c r="AI4" s="115" t="s">
        <v>197</v>
      </c>
      <c r="AJ4" s="101" t="s">
        <v>61</v>
      </c>
      <c r="AK4" s="115" t="s">
        <v>197</v>
      </c>
      <c r="AL4" s="138" t="s">
        <v>61</v>
      </c>
    </row>
    <row r="5" spans="1:38" ht="14.25" customHeight="1" x14ac:dyDescent="0.2">
      <c r="A5" s="98">
        <v>1</v>
      </c>
      <c r="B5" s="125" t="str">
        <f>'1'!B4</f>
        <v>Сулейман-Стальский район,Республика Дагестан</v>
      </c>
      <c r="C5" s="140">
        <f>SUM('1.1.'!O4,'1.2.'!O4)</f>
        <v>267</v>
      </c>
      <c r="D5" s="94">
        <f>'3.1.'!D5</f>
        <v>0</v>
      </c>
      <c r="E5" s="141">
        <f>'3.1.'!E5</f>
        <v>0</v>
      </c>
      <c r="F5" s="142">
        <f>SUM(J5,X5,Y5,Z5,AB5,AC5,AD5)</f>
        <v>147</v>
      </c>
      <c r="G5" s="143">
        <f>('3.2.'!F5*100)/(C5)</f>
        <v>55.056179775280896</v>
      </c>
      <c r="H5" s="34">
        <v>92</v>
      </c>
      <c r="I5" s="144" t="e">
        <f>(H5*100)/D5</f>
        <v>#DIV/0!</v>
      </c>
      <c r="J5" s="145">
        <f>SUM(K5:W5)</f>
        <v>128</v>
      </c>
      <c r="K5" s="34">
        <v>10</v>
      </c>
      <c r="L5" s="34">
        <v>5</v>
      </c>
      <c r="M5" s="34">
        <v>6</v>
      </c>
      <c r="N5" s="34">
        <v>25</v>
      </c>
      <c r="O5" s="34">
        <v>27</v>
      </c>
      <c r="P5" s="34">
        <v>0</v>
      </c>
      <c r="Q5" s="34">
        <v>0</v>
      </c>
      <c r="R5" s="34">
        <v>45</v>
      </c>
      <c r="S5" s="34">
        <v>0</v>
      </c>
      <c r="T5" s="34">
        <v>0</v>
      </c>
      <c r="U5" s="34">
        <v>10</v>
      </c>
      <c r="V5" s="34">
        <v>0</v>
      </c>
      <c r="W5" s="139">
        <v>0</v>
      </c>
      <c r="X5" s="37">
        <v>2</v>
      </c>
      <c r="Y5" s="34">
        <v>0</v>
      </c>
      <c r="Z5" s="34">
        <v>9</v>
      </c>
      <c r="AA5" s="34">
        <v>0</v>
      </c>
      <c r="AB5" s="34">
        <v>8</v>
      </c>
      <c r="AC5" s="34">
        <v>0</v>
      </c>
      <c r="AD5" s="139">
        <v>0</v>
      </c>
      <c r="AE5" s="39">
        <v>12</v>
      </c>
      <c r="AF5" s="110">
        <f>(AE5*100)/C5</f>
        <v>4.4943820224719104</v>
      </c>
      <c r="AG5" s="35">
        <v>0</v>
      </c>
      <c r="AH5" s="110">
        <f>(AG5*100)/C5</f>
        <v>0</v>
      </c>
      <c r="AI5" s="35">
        <v>3</v>
      </c>
      <c r="AJ5" s="110">
        <f>(AI5*100)/C5</f>
        <v>1.1235955056179776</v>
      </c>
      <c r="AK5" s="35">
        <v>0</v>
      </c>
      <c r="AL5" s="146">
        <f>(AK5*100)/C5</f>
        <v>0</v>
      </c>
    </row>
  </sheetData>
  <sheetProtection password="9690" sheet="1" objects="1" scenarios="1"/>
  <customSheetViews>
    <customSheetView guid="{385D99F4-598C-4C58-B1C4-4E7B0681AB3D}" scale="115" topLeftCell="E7">
      <selection activeCell="X5" sqref="X5"/>
      <pageMargins left="0.7" right="0.7" top="0.75" bottom="0.75" header="0.3" footer="0.3"/>
    </customSheetView>
    <customSheetView guid="{BF10FEBB-4CAC-410E-B1E1-11E397B4F046}" scale="115" topLeftCell="E7">
      <selection activeCell="X5" sqref="X5"/>
      <pageMargins left="0.7" right="0.7" top="0.75" bottom="0.75" header="0.3" footer="0.3"/>
    </customSheetView>
    <customSheetView guid="{F7EDE992-683F-4EB5-8C4F-576A18317B87}" scale="115">
      <selection activeCell="N8" sqref="N8"/>
      <pageMargins left="0.7" right="0.7" top="0.75" bottom="0.75" header="0.3" footer="0.3"/>
    </customSheetView>
  </customSheetViews>
  <mergeCells count="21">
    <mergeCell ref="AA3:AA4"/>
    <mergeCell ref="A1:AK1"/>
    <mergeCell ref="A2:A4"/>
    <mergeCell ref="B2:B4"/>
    <mergeCell ref="C2:C4"/>
    <mergeCell ref="D2:D4"/>
    <mergeCell ref="AE2:AL2"/>
    <mergeCell ref="AD3:AD4"/>
    <mergeCell ref="F2:I3"/>
    <mergeCell ref="X3:X4"/>
    <mergeCell ref="AE3:AF3"/>
    <mergeCell ref="E2:E4"/>
    <mergeCell ref="AB3:AB4"/>
    <mergeCell ref="J2:AD2"/>
    <mergeCell ref="AK3:AL3"/>
    <mergeCell ref="J3:W3"/>
    <mergeCell ref="AC3:AC4"/>
    <mergeCell ref="Z3:Z4"/>
    <mergeCell ref="AI3:AJ3"/>
    <mergeCell ref="AG3:AH3"/>
    <mergeCell ref="Y3:Y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"/>
  <sheetViews>
    <sheetView workbookViewId="0">
      <selection activeCell="I5" sqref="I5"/>
    </sheetView>
  </sheetViews>
  <sheetFormatPr defaultRowHeight="12.75" x14ac:dyDescent="0.2"/>
  <cols>
    <col min="1" max="1" width="3.42578125" style="2" customWidth="1"/>
    <col min="2" max="2" width="22.140625" style="1" customWidth="1"/>
    <col min="3" max="4" width="5.140625" style="1" customWidth="1"/>
    <col min="5" max="5" width="8.42578125" style="1" customWidth="1"/>
    <col min="6" max="20" width="5.140625" style="1" customWidth="1"/>
    <col min="21" max="21" width="7" style="1" customWidth="1"/>
    <col min="22" max="22" width="5.140625" style="1" customWidth="1"/>
    <col min="23" max="23" width="8.42578125" style="1" customWidth="1"/>
    <col min="24" max="24" width="5.140625" style="1" customWidth="1"/>
    <col min="25" max="25" width="7.85546875" style="1" customWidth="1"/>
    <col min="26" max="26" width="5.140625" customWidth="1"/>
    <col min="27" max="27" width="8.28515625" customWidth="1"/>
  </cols>
  <sheetData>
    <row r="1" spans="1:27" ht="10.5" customHeight="1" x14ac:dyDescent="0.2">
      <c r="A1" s="287" t="s">
        <v>198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40"/>
    </row>
    <row r="2" spans="1:27" s="30" customFormat="1" ht="12.75" customHeight="1" x14ac:dyDescent="0.2">
      <c r="A2" s="256"/>
      <c r="B2" s="288" t="s">
        <v>53</v>
      </c>
      <c r="C2" s="291" t="s">
        <v>125</v>
      </c>
      <c r="D2" s="294" t="s">
        <v>91</v>
      </c>
      <c r="E2" s="295"/>
      <c r="F2" s="252" t="s">
        <v>103</v>
      </c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5" t="s">
        <v>95</v>
      </c>
      <c r="U2" s="268"/>
      <c r="V2" s="256"/>
      <c r="W2" s="256"/>
      <c r="X2" s="256"/>
      <c r="Y2" s="256"/>
      <c r="Z2" s="256"/>
      <c r="AA2" s="257"/>
    </row>
    <row r="3" spans="1:27" s="30" customFormat="1" ht="84.75" customHeight="1" x14ac:dyDescent="0.2">
      <c r="A3" s="256"/>
      <c r="B3" s="289"/>
      <c r="C3" s="292"/>
      <c r="D3" s="296"/>
      <c r="E3" s="297"/>
      <c r="F3" s="298" t="s">
        <v>82</v>
      </c>
      <c r="G3" s="273" t="s">
        <v>83</v>
      </c>
      <c r="H3" s="273" t="s">
        <v>84</v>
      </c>
      <c r="I3" s="273" t="s">
        <v>299</v>
      </c>
      <c r="J3" s="273" t="s">
        <v>300</v>
      </c>
      <c r="K3" s="273" t="s">
        <v>85</v>
      </c>
      <c r="L3" s="273" t="s">
        <v>86</v>
      </c>
      <c r="M3" s="273" t="s">
        <v>87</v>
      </c>
      <c r="N3" s="273" t="s">
        <v>88</v>
      </c>
      <c r="O3" s="273" t="s">
        <v>89</v>
      </c>
      <c r="P3" s="285" t="s">
        <v>298</v>
      </c>
      <c r="Q3" s="273" t="s">
        <v>96</v>
      </c>
      <c r="R3" s="273" t="s">
        <v>30</v>
      </c>
      <c r="S3" s="283" t="s">
        <v>90</v>
      </c>
      <c r="T3" s="282" t="s">
        <v>119</v>
      </c>
      <c r="U3" s="234"/>
      <c r="V3" s="234" t="s">
        <v>55</v>
      </c>
      <c r="W3" s="234"/>
      <c r="X3" s="234" t="s">
        <v>92</v>
      </c>
      <c r="Y3" s="234"/>
      <c r="Z3" s="234" t="s">
        <v>56</v>
      </c>
      <c r="AA3" s="277"/>
    </row>
    <row r="4" spans="1:27" s="31" customFormat="1" ht="62.25" customHeight="1" x14ac:dyDescent="0.2">
      <c r="A4" s="256"/>
      <c r="B4" s="290"/>
      <c r="C4" s="293"/>
      <c r="D4" s="118" t="s">
        <v>94</v>
      </c>
      <c r="E4" s="119" t="s">
        <v>76</v>
      </c>
      <c r="F4" s="299"/>
      <c r="G4" s="274"/>
      <c r="H4" s="274"/>
      <c r="I4" s="274"/>
      <c r="J4" s="274"/>
      <c r="K4" s="274"/>
      <c r="L4" s="274"/>
      <c r="M4" s="274"/>
      <c r="N4" s="274"/>
      <c r="O4" s="274"/>
      <c r="P4" s="286"/>
      <c r="Q4" s="274"/>
      <c r="R4" s="274"/>
      <c r="S4" s="284"/>
      <c r="T4" s="137" t="s">
        <v>197</v>
      </c>
      <c r="U4" s="101" t="s">
        <v>61</v>
      </c>
      <c r="V4" s="115" t="s">
        <v>197</v>
      </c>
      <c r="W4" s="101" t="s">
        <v>61</v>
      </c>
      <c r="X4" s="115" t="s">
        <v>197</v>
      </c>
      <c r="Y4" s="101" t="s">
        <v>61</v>
      </c>
      <c r="Z4" s="115" t="s">
        <v>197</v>
      </c>
      <c r="AA4" s="138" t="s">
        <v>61</v>
      </c>
    </row>
    <row r="5" spans="1:27" ht="14.25" customHeight="1" x14ac:dyDescent="0.2">
      <c r="A5" s="150">
        <v>1</v>
      </c>
      <c r="B5" s="125" t="str">
        <f>'1'!B4</f>
        <v>Сулейман-Стальский район,Республика Дагестан</v>
      </c>
      <c r="C5" s="147">
        <f>SUM('1.1.'!K4,'1.2.'!K4)</f>
        <v>3</v>
      </c>
      <c r="D5" s="148">
        <f>F5+G5+H5+I5+J5+K5+L5+M5+N5+O5+P5+Q5+R5+S5</f>
        <v>0</v>
      </c>
      <c r="E5" s="149">
        <f>D5*100/C5</f>
        <v>0</v>
      </c>
      <c r="F5" s="37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8">
        <v>0</v>
      </c>
      <c r="T5" s="39">
        <v>0</v>
      </c>
      <c r="U5" s="110">
        <f>(T5*100)/C5</f>
        <v>0</v>
      </c>
      <c r="V5" s="36">
        <v>0</v>
      </c>
      <c r="W5" s="110">
        <f>(V5*100)/C5</f>
        <v>0</v>
      </c>
      <c r="X5" s="36">
        <v>0</v>
      </c>
      <c r="Y5" s="110">
        <f>(X5*100)/C5</f>
        <v>0</v>
      </c>
      <c r="Z5" s="36">
        <v>0</v>
      </c>
      <c r="AA5" s="146">
        <f>(Z5*100)/C5</f>
        <v>0</v>
      </c>
    </row>
  </sheetData>
  <sheetProtection password="9690" sheet="1" objects="1" scenarios="1"/>
  <customSheetViews>
    <customSheetView guid="{385D99F4-598C-4C58-B1C4-4E7B0681AB3D}" state="hidden">
      <selection activeCell="I5" sqref="I5"/>
      <pageMargins left="0.7" right="0.7" top="0.75" bottom="0.75" header="0.3" footer="0.3"/>
    </customSheetView>
    <customSheetView guid="{BF10FEBB-4CAC-410E-B1E1-11E397B4F046}" state="hidden">
      <selection activeCell="I5" sqref="I5"/>
      <pageMargins left="0.7" right="0.7" top="0.75" bottom="0.75" header="0.3" footer="0.3"/>
    </customSheetView>
    <customSheetView guid="{F7EDE992-683F-4EB5-8C4F-576A18317B87}" state="hidden">
      <selection activeCell="I5" sqref="I5"/>
      <pageMargins left="0.7" right="0.7" top="0.75" bottom="0.75" header="0.3" footer="0.3"/>
    </customSheetView>
  </customSheetViews>
  <mergeCells count="25">
    <mergeCell ref="A1:Z1"/>
    <mergeCell ref="A2:A4"/>
    <mergeCell ref="B2:B4"/>
    <mergeCell ref="C2:C4"/>
    <mergeCell ref="D2:E3"/>
    <mergeCell ref="F2:S2"/>
    <mergeCell ref="T2:AA2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V3:W3"/>
    <mergeCell ref="X3:Y3"/>
    <mergeCell ref="Z3:AA3"/>
    <mergeCell ref="O3:O4"/>
    <mergeCell ref="P3:P4"/>
    <mergeCell ref="Q3:Q4"/>
    <mergeCell ref="R3:R4"/>
    <mergeCell ref="S3:S4"/>
    <mergeCell ref="T3:U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4"/>
  <sheetViews>
    <sheetView workbookViewId="0">
      <selection activeCell="M7" sqref="M7"/>
    </sheetView>
  </sheetViews>
  <sheetFormatPr defaultRowHeight="12.75" x14ac:dyDescent="0.2"/>
  <cols>
    <col min="1" max="1" width="3.5703125" style="42" customWidth="1"/>
    <col min="2" max="2" width="15.5703125" style="43" customWidth="1"/>
    <col min="3" max="13" width="7.7109375" style="43" customWidth="1"/>
  </cols>
  <sheetData>
    <row r="1" spans="1:13" ht="11.25" customHeight="1" x14ac:dyDescent="0.2">
      <c r="A1" s="287" t="s">
        <v>199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3" s="3" customFormat="1" ht="22.5" customHeight="1" thickBot="1" x14ac:dyDescent="0.25">
      <c r="A2" s="269"/>
      <c r="B2" s="300" t="s">
        <v>53</v>
      </c>
      <c r="C2" s="302" t="s">
        <v>194</v>
      </c>
      <c r="D2" s="270" t="s">
        <v>74</v>
      </c>
      <c r="E2" s="271"/>
      <c r="F2" s="253" t="s">
        <v>200</v>
      </c>
      <c r="G2" s="253"/>
      <c r="H2" s="253"/>
      <c r="I2" s="253"/>
      <c r="J2" s="253"/>
      <c r="K2" s="253"/>
      <c r="L2" s="268"/>
      <c r="M2" s="304" t="s">
        <v>90</v>
      </c>
    </row>
    <row r="3" spans="1:13" s="9" customFormat="1" ht="96.75" customHeight="1" thickTop="1" x14ac:dyDescent="0.2">
      <c r="A3" s="269"/>
      <c r="B3" s="301"/>
      <c r="C3" s="303"/>
      <c r="D3" s="104" t="s">
        <v>75</v>
      </c>
      <c r="E3" s="103" t="s">
        <v>76</v>
      </c>
      <c r="F3" s="100" t="s">
        <v>77</v>
      </c>
      <c r="G3" s="101" t="s">
        <v>78</v>
      </c>
      <c r="H3" s="101" t="s">
        <v>79</v>
      </c>
      <c r="I3" s="101" t="s">
        <v>80</v>
      </c>
      <c r="J3" s="101" t="s">
        <v>81</v>
      </c>
      <c r="K3" s="101" t="s">
        <v>126</v>
      </c>
      <c r="L3" s="101" t="s">
        <v>104</v>
      </c>
      <c r="M3" s="305"/>
    </row>
    <row r="4" spans="1:13" ht="14.25" customHeight="1" x14ac:dyDescent="0.2">
      <c r="A4" s="150">
        <v>1</v>
      </c>
      <c r="B4" s="125" t="str">
        <f>'1'!B4</f>
        <v>Сулейман-Стальский район,Республика Дагестан</v>
      </c>
      <c r="C4" s="127">
        <f>SUM('1.1.'!O4,'1.2.'!O4)</f>
        <v>267</v>
      </c>
      <c r="D4" s="140">
        <f>F4+G4+H4+I4+J4+K4+L4+M4</f>
        <v>36</v>
      </c>
      <c r="E4" s="144">
        <f>D4*100/C4</f>
        <v>13.48314606741573</v>
      </c>
      <c r="F4" s="37">
        <v>20</v>
      </c>
      <c r="G4" s="34">
        <v>0</v>
      </c>
      <c r="H4" s="34">
        <v>0</v>
      </c>
      <c r="I4" s="34">
        <v>0</v>
      </c>
      <c r="J4" s="34">
        <v>4</v>
      </c>
      <c r="K4" s="34">
        <v>12</v>
      </c>
      <c r="L4" s="34">
        <v>0</v>
      </c>
      <c r="M4" s="34">
        <v>0</v>
      </c>
    </row>
  </sheetData>
  <sheetProtection password="9690" sheet="1" objects="1" scenarios="1"/>
  <customSheetViews>
    <customSheetView guid="{385D99F4-598C-4C58-B1C4-4E7B0681AB3D}">
      <selection activeCell="M7" sqref="M7"/>
      <pageMargins left="0.7" right="0.7" top="0.75" bottom="0.75" header="0.3" footer="0.3"/>
    </customSheetView>
    <customSheetView guid="{BF10FEBB-4CAC-410E-B1E1-11E397B4F046}">
      <selection activeCell="M7" sqref="M7"/>
      <pageMargins left="0.7" right="0.7" top="0.75" bottom="0.75" header="0.3" footer="0.3"/>
    </customSheetView>
    <customSheetView guid="{F7EDE992-683F-4EB5-8C4F-576A18317B87}">
      <selection activeCell="F11" sqref="F11"/>
      <pageMargins left="0.7" right="0.7" top="0.75" bottom="0.75" header="0.3" footer="0.3"/>
    </customSheetView>
  </customSheetViews>
  <mergeCells count="7">
    <mergeCell ref="A1:M1"/>
    <mergeCell ref="A2:A3"/>
    <mergeCell ref="B2:B3"/>
    <mergeCell ref="C2:C3"/>
    <mergeCell ref="D2:E2"/>
    <mergeCell ref="F2:L2"/>
    <mergeCell ref="M2:M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4"/>
  <sheetViews>
    <sheetView workbookViewId="0">
      <selection activeCell="E11" sqref="E11"/>
    </sheetView>
  </sheetViews>
  <sheetFormatPr defaultRowHeight="12.75" x14ac:dyDescent="0.2"/>
  <cols>
    <col min="1" max="1" width="3.5703125" style="42" customWidth="1"/>
    <col min="2" max="2" width="16.28515625" style="43" customWidth="1"/>
    <col min="3" max="3" width="12" style="42" customWidth="1"/>
    <col min="4" max="4" width="12" style="43" customWidth="1"/>
    <col min="5" max="5" width="12" style="42" customWidth="1"/>
    <col min="6" max="9" width="12" style="43" customWidth="1"/>
  </cols>
  <sheetData>
    <row r="1" spans="1:9" ht="13.5" customHeight="1" x14ac:dyDescent="0.2">
      <c r="A1" s="306" t="s">
        <v>201</v>
      </c>
      <c r="B1" s="306"/>
      <c r="C1" s="306"/>
      <c r="D1" s="306"/>
      <c r="E1" s="306"/>
      <c r="F1" s="306"/>
      <c r="G1" s="306"/>
      <c r="H1" s="306"/>
      <c r="I1" s="306"/>
    </row>
    <row r="2" spans="1:9" s="30" customFormat="1" ht="12.75" customHeight="1" x14ac:dyDescent="0.2">
      <c r="A2" s="256" t="s">
        <v>0</v>
      </c>
      <c r="B2" s="151"/>
      <c r="C2" s="152"/>
      <c r="D2" s="268" t="s">
        <v>230</v>
      </c>
      <c r="E2" s="256"/>
      <c r="F2" s="256"/>
      <c r="G2" s="256"/>
      <c r="H2" s="256"/>
      <c r="I2" s="256"/>
    </row>
    <row r="3" spans="1:9" s="31" customFormat="1" ht="93.75" customHeight="1" x14ac:dyDescent="0.2">
      <c r="A3" s="256"/>
      <c r="B3" s="153" t="s">
        <v>53</v>
      </c>
      <c r="C3" s="154" t="s">
        <v>194</v>
      </c>
      <c r="D3" s="100" t="s">
        <v>253</v>
      </c>
      <c r="E3" s="100" t="s">
        <v>61</v>
      </c>
      <c r="F3" s="101" t="s">
        <v>121</v>
      </c>
      <c r="G3" s="101" t="s">
        <v>122</v>
      </c>
      <c r="H3" s="101" t="s">
        <v>123</v>
      </c>
      <c r="I3" s="101" t="s">
        <v>160</v>
      </c>
    </row>
    <row r="4" spans="1:9" ht="14.25" customHeight="1" x14ac:dyDescent="0.2">
      <c r="A4" s="155">
        <v>1</v>
      </c>
      <c r="B4" s="156" t="str">
        <f>'1'!B4</f>
        <v>Сулейман-Стальский район,Республика Дагестан</v>
      </c>
      <c r="C4" s="157">
        <f>SUM('1.1.'!O4,'1.2.'!O4)</f>
        <v>267</v>
      </c>
      <c r="D4" s="37">
        <v>0</v>
      </c>
      <c r="E4" s="143">
        <f>D4*100/C4</f>
        <v>0</v>
      </c>
      <c r="F4" s="34">
        <v>0</v>
      </c>
      <c r="G4" s="34">
        <v>0</v>
      </c>
      <c r="H4" s="34">
        <v>0</v>
      </c>
      <c r="I4" s="34">
        <v>0</v>
      </c>
    </row>
  </sheetData>
  <sheetProtection password="9690" sheet="1" objects="1" scenarios="1"/>
  <customSheetViews>
    <customSheetView guid="{385D99F4-598C-4C58-B1C4-4E7B0681AB3D}">
      <selection activeCell="E11" sqref="E11"/>
      <pageMargins left="0.7" right="0.7" top="0.75" bottom="0.75" header="0.3" footer="0.3"/>
    </customSheetView>
    <customSheetView guid="{BF10FEBB-4CAC-410E-B1E1-11E397B4F046}">
      <selection activeCell="E11" sqref="E11"/>
      <pageMargins left="0.7" right="0.7" top="0.75" bottom="0.75" header="0.3" footer="0.3"/>
    </customSheetView>
    <customSheetView guid="{F7EDE992-683F-4EB5-8C4F-576A18317B87}">
      <selection activeCell="E11" sqref="E11"/>
      <pageMargins left="0.7" right="0.7" top="0.75" bottom="0.75" header="0.3" footer="0.3"/>
    </customSheetView>
  </customSheetViews>
  <mergeCells count="3">
    <mergeCell ref="A1:I1"/>
    <mergeCell ref="A2:A3"/>
    <mergeCell ref="D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K13"/>
  <sheetViews>
    <sheetView workbookViewId="0">
      <selection activeCell="J10" sqref="J10"/>
    </sheetView>
  </sheetViews>
  <sheetFormatPr defaultRowHeight="12.75" x14ac:dyDescent="0.2"/>
  <cols>
    <col min="1" max="1" width="3.5703125" style="2" customWidth="1"/>
    <col min="2" max="2" width="21.140625" style="1" customWidth="1"/>
    <col min="3" max="3" width="15" style="2" customWidth="1"/>
    <col min="4" max="4" width="15" style="13" customWidth="1"/>
    <col min="5" max="8" width="15" style="2" customWidth="1"/>
    <col min="9" max="11" width="15" style="22" customWidth="1"/>
  </cols>
  <sheetData>
    <row r="1" spans="1:11" s="23" customFormat="1" ht="15.75" customHeight="1" x14ac:dyDescent="0.2">
      <c r="A1" s="309" t="s">
        <v>202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s="23" customFormat="1" ht="24" customHeight="1" x14ac:dyDescent="0.2">
      <c r="A2" s="307"/>
      <c r="B2" s="311" t="s">
        <v>53</v>
      </c>
      <c r="C2" s="307" t="s">
        <v>254</v>
      </c>
      <c r="D2" s="307"/>
      <c r="E2" s="307" t="s">
        <v>255</v>
      </c>
      <c r="F2" s="307"/>
      <c r="G2" s="307"/>
      <c r="H2" s="307"/>
      <c r="I2" s="307"/>
      <c r="J2" s="307" t="s">
        <v>113</v>
      </c>
      <c r="K2" s="307"/>
    </row>
    <row r="3" spans="1:11" s="23" customFormat="1" ht="24" customHeight="1" x14ac:dyDescent="0.2">
      <c r="A3" s="307"/>
      <c r="B3" s="311"/>
      <c r="C3" s="256" t="s">
        <v>1</v>
      </c>
      <c r="D3" s="256" t="s">
        <v>105</v>
      </c>
      <c r="E3" s="256" t="s">
        <v>133</v>
      </c>
      <c r="F3" s="256" t="s">
        <v>130</v>
      </c>
      <c r="G3" s="256"/>
      <c r="H3" s="256" t="s">
        <v>132</v>
      </c>
      <c r="I3" s="256" t="s">
        <v>112</v>
      </c>
      <c r="J3" s="307" t="s">
        <v>94</v>
      </c>
      <c r="K3" s="308" t="s">
        <v>61</v>
      </c>
    </row>
    <row r="4" spans="1:11" s="9" customFormat="1" ht="49.5" customHeight="1" x14ac:dyDescent="0.2">
      <c r="A4" s="307"/>
      <c r="B4" s="311"/>
      <c r="C4" s="256"/>
      <c r="D4" s="256"/>
      <c r="E4" s="256"/>
      <c r="F4" s="122" t="s">
        <v>256</v>
      </c>
      <c r="G4" s="122" t="s">
        <v>257</v>
      </c>
      <c r="H4" s="256"/>
      <c r="I4" s="256"/>
      <c r="J4" s="307"/>
      <c r="K4" s="308"/>
    </row>
    <row r="5" spans="1:11" s="23" customFormat="1" ht="14.25" customHeight="1" x14ac:dyDescent="0.2">
      <c r="A5" s="150">
        <v>1</v>
      </c>
      <c r="B5" s="156" t="str">
        <f>'1'!B4</f>
        <v>Сулейман-Стальский район,Республика Дагестан</v>
      </c>
      <c r="C5" s="24">
        <v>16</v>
      </c>
      <c r="D5" s="25">
        <v>16</v>
      </c>
      <c r="E5" s="24">
        <v>12</v>
      </c>
      <c r="F5" s="25">
        <v>4</v>
      </c>
      <c r="G5" s="25">
        <v>0</v>
      </c>
      <c r="H5" s="24">
        <v>0</v>
      </c>
      <c r="I5" s="24">
        <v>0</v>
      </c>
      <c r="J5" s="158">
        <f>C5-E5-F5-H5-I5</f>
        <v>0</v>
      </c>
      <c r="K5" s="159">
        <f>J5/C5</f>
        <v>0</v>
      </c>
    </row>
    <row r="6" spans="1:11" x14ac:dyDescent="0.2">
      <c r="A6" s="26"/>
      <c r="B6" s="28"/>
      <c r="C6" s="26"/>
      <c r="D6" s="29"/>
      <c r="E6" s="26"/>
      <c r="F6" s="26"/>
      <c r="G6" s="26"/>
      <c r="H6" s="26"/>
      <c r="I6" s="27"/>
      <c r="J6" s="27"/>
      <c r="K6" s="27"/>
    </row>
    <row r="7" spans="1:11" x14ac:dyDescent="0.2">
      <c r="A7" s="26"/>
      <c r="B7" s="28"/>
      <c r="C7" s="26"/>
      <c r="D7" s="29"/>
      <c r="E7" s="26"/>
      <c r="F7" s="26"/>
      <c r="G7" s="26"/>
      <c r="H7" s="26"/>
      <c r="I7" s="27"/>
      <c r="J7" s="27"/>
      <c r="K7" s="27"/>
    </row>
    <row r="8" spans="1:11" x14ac:dyDescent="0.2">
      <c r="A8" s="26"/>
      <c r="B8" s="28"/>
      <c r="C8" s="26"/>
      <c r="D8" s="29"/>
      <c r="E8" s="26"/>
      <c r="F8" s="26"/>
      <c r="G8" s="26"/>
      <c r="H8" s="26"/>
      <c r="I8" s="27"/>
      <c r="J8" s="27"/>
      <c r="K8" s="27"/>
    </row>
    <row r="9" spans="1:11" x14ac:dyDescent="0.2">
      <c r="A9" s="26"/>
      <c r="B9" s="28"/>
      <c r="C9" s="26"/>
      <c r="D9" s="29"/>
      <c r="E9" s="26"/>
      <c r="F9" s="26"/>
      <c r="G9" s="26"/>
      <c r="H9" s="26"/>
      <c r="I9" s="27"/>
      <c r="J9" s="27"/>
      <c r="K9" s="27"/>
    </row>
    <row r="10" spans="1:11" x14ac:dyDescent="0.2">
      <c r="A10" s="26"/>
      <c r="B10" s="28"/>
      <c r="C10" s="26"/>
      <c r="D10" s="29"/>
      <c r="E10" s="26"/>
      <c r="F10" s="26"/>
      <c r="G10" s="26"/>
      <c r="H10" s="26"/>
      <c r="I10" s="27"/>
      <c r="J10" s="27"/>
      <c r="K10" s="27"/>
    </row>
    <row r="11" spans="1:11" x14ac:dyDescent="0.2">
      <c r="A11" s="26"/>
      <c r="B11" s="28"/>
      <c r="C11" s="26"/>
      <c r="D11" s="29"/>
      <c r="E11" s="26"/>
      <c r="F11" s="26"/>
      <c r="G11" s="26"/>
      <c r="H11" s="26"/>
      <c r="I11" s="27"/>
      <c r="J11" s="27"/>
      <c r="K11" s="27"/>
    </row>
    <row r="12" spans="1:11" x14ac:dyDescent="0.2">
      <c r="A12" s="26"/>
      <c r="B12" s="28"/>
      <c r="C12" s="26"/>
      <c r="D12" s="29"/>
      <c r="E12" s="26"/>
      <c r="F12" s="26"/>
      <c r="G12" s="26"/>
      <c r="H12" s="26"/>
      <c r="I12" s="27"/>
      <c r="J12" s="27"/>
      <c r="K12" s="27"/>
    </row>
    <row r="13" spans="1:11" x14ac:dyDescent="0.2">
      <c r="A13" s="26"/>
      <c r="B13" s="28"/>
      <c r="C13" s="26"/>
      <c r="D13" s="29"/>
      <c r="E13" s="26"/>
      <c r="F13" s="26"/>
      <c r="G13" s="26"/>
      <c r="H13" s="26"/>
      <c r="I13" s="27"/>
      <c r="J13" s="27"/>
      <c r="K13" s="27"/>
    </row>
  </sheetData>
  <sheetProtection password="9690" sheet="1" objects="1" scenarios="1"/>
  <customSheetViews>
    <customSheetView guid="{385D99F4-598C-4C58-B1C4-4E7B0681AB3D}">
      <selection activeCell="J10" sqref="J10"/>
      <pageMargins left="0.7" right="0.7" top="0.75" bottom="0.75" header="0.3" footer="0.3"/>
    </customSheetView>
    <customSheetView guid="{BF10FEBB-4CAC-410E-B1E1-11E397B4F046}">
      <selection activeCell="J10" sqref="J10"/>
      <pageMargins left="0.7" right="0.7" top="0.75" bottom="0.75" header="0.3" footer="0.3"/>
    </customSheetView>
    <customSheetView guid="{F7EDE992-683F-4EB5-8C4F-576A18317B87}">
      <selection activeCell="B12" sqref="B12"/>
      <pageMargins left="0.7" right="0.7" top="0.75" bottom="0.75" header="0.3" footer="0.3"/>
    </customSheetView>
  </customSheetViews>
  <mergeCells count="14">
    <mergeCell ref="E3:E4"/>
    <mergeCell ref="F3:G3"/>
    <mergeCell ref="H3:H4"/>
    <mergeCell ref="I3:I4"/>
    <mergeCell ref="J3:J4"/>
    <mergeCell ref="K3:K4"/>
    <mergeCell ref="A1:K1"/>
    <mergeCell ref="A2:A4"/>
    <mergeCell ref="B2:B4"/>
    <mergeCell ref="C2:D2"/>
    <mergeCell ref="E2:I2"/>
    <mergeCell ref="J2:K2"/>
    <mergeCell ref="C3:C4"/>
    <mergeCell ref="D3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M5"/>
  <sheetViews>
    <sheetView workbookViewId="0">
      <selection activeCell="N14" sqref="N14"/>
    </sheetView>
  </sheetViews>
  <sheetFormatPr defaultRowHeight="12.75" x14ac:dyDescent="0.2"/>
  <cols>
    <col min="1" max="1" width="4.7109375" style="42" customWidth="1"/>
    <col min="2" max="2" width="16.7109375" style="43" customWidth="1"/>
    <col min="3" max="3" width="9.140625" style="43" customWidth="1"/>
    <col min="4" max="4" width="9.140625" style="46" customWidth="1"/>
    <col min="5" max="9" width="9.140625" style="43" customWidth="1"/>
    <col min="10" max="13" width="9.140625" style="45" customWidth="1"/>
  </cols>
  <sheetData>
    <row r="1" spans="1:13" ht="12.75" customHeight="1" x14ac:dyDescent="0.2">
      <c r="A1" s="306" t="s">
        <v>203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ht="12" customHeight="1" x14ac:dyDescent="0.2">
      <c r="A2" s="307" t="s">
        <v>101</v>
      </c>
      <c r="B2" s="256" t="s">
        <v>53</v>
      </c>
      <c r="C2" s="307" t="s">
        <v>114</v>
      </c>
      <c r="D2" s="307"/>
      <c r="E2" s="307" t="s">
        <v>258</v>
      </c>
      <c r="F2" s="307"/>
      <c r="G2" s="307"/>
      <c r="H2" s="307"/>
      <c r="I2" s="307"/>
      <c r="J2" s="307"/>
      <c r="K2" s="313" t="s">
        <v>128</v>
      </c>
      <c r="L2" s="307" t="s">
        <v>113</v>
      </c>
      <c r="M2" s="307"/>
    </row>
    <row r="3" spans="1:13" ht="50.25" customHeight="1" x14ac:dyDescent="0.2">
      <c r="A3" s="307"/>
      <c r="B3" s="256"/>
      <c r="C3" s="307"/>
      <c r="D3" s="307"/>
      <c r="E3" s="256" t="s">
        <v>130</v>
      </c>
      <c r="F3" s="256"/>
      <c r="G3" s="256" t="s">
        <v>131</v>
      </c>
      <c r="H3" s="256"/>
      <c r="I3" s="273" t="s">
        <v>132</v>
      </c>
      <c r="J3" s="256" t="s">
        <v>112</v>
      </c>
      <c r="K3" s="314"/>
      <c r="L3" s="307" t="s">
        <v>94</v>
      </c>
      <c r="M3" s="312" t="s">
        <v>61</v>
      </c>
    </row>
    <row r="4" spans="1:13" s="9" customFormat="1" ht="78.75" customHeight="1" x14ac:dyDescent="0.2">
      <c r="A4" s="307"/>
      <c r="B4" s="256"/>
      <c r="C4" s="101" t="s">
        <v>1</v>
      </c>
      <c r="D4" s="101" t="s">
        <v>105</v>
      </c>
      <c r="E4" s="101" t="s">
        <v>124</v>
      </c>
      <c r="F4" s="101" t="s">
        <v>259</v>
      </c>
      <c r="G4" s="101" t="s">
        <v>124</v>
      </c>
      <c r="H4" s="101" t="s">
        <v>259</v>
      </c>
      <c r="I4" s="274"/>
      <c r="J4" s="256"/>
      <c r="K4" s="315"/>
      <c r="L4" s="307"/>
      <c r="M4" s="312"/>
    </row>
    <row r="5" spans="1:13" ht="14.25" customHeight="1" x14ac:dyDescent="0.2">
      <c r="A5" s="150">
        <v>1</v>
      </c>
      <c r="B5" s="156" t="str">
        <f>'1'!B4</f>
        <v>Сулейман-Стальский район,Республика Дагестан</v>
      </c>
      <c r="C5" s="36">
        <v>18</v>
      </c>
      <c r="D5" s="44">
        <v>18</v>
      </c>
      <c r="E5" s="36">
        <v>8</v>
      </c>
      <c r="F5" s="36">
        <v>0</v>
      </c>
      <c r="G5" s="36">
        <v>5</v>
      </c>
      <c r="H5" s="36">
        <v>0</v>
      </c>
      <c r="I5" s="36">
        <v>3</v>
      </c>
      <c r="J5" s="36">
        <v>0</v>
      </c>
      <c r="K5" s="111">
        <f>E5+G5+I5+J5</f>
        <v>16</v>
      </c>
      <c r="L5" s="150">
        <f>C5-K5</f>
        <v>2</v>
      </c>
      <c r="M5" s="160">
        <f>L5*100/C5</f>
        <v>11.111111111111111</v>
      </c>
    </row>
  </sheetData>
  <sheetProtection password="9690" sheet="1" objects="1" scenarios="1"/>
  <customSheetViews>
    <customSheetView guid="{385D99F4-598C-4C58-B1C4-4E7B0681AB3D}">
      <selection activeCell="N14" sqref="N14"/>
      <pageMargins left="0.7" right="0.7" top="0.75" bottom="0.75" header="0.3" footer="0.3"/>
    </customSheetView>
    <customSheetView guid="{BF10FEBB-4CAC-410E-B1E1-11E397B4F046}">
      <selection activeCell="N14" sqref="N14"/>
      <pageMargins left="0.7" right="0.7" top="0.75" bottom="0.75" header="0.3" footer="0.3"/>
    </customSheetView>
    <customSheetView guid="{F7EDE992-683F-4EB5-8C4F-576A18317B87}">
      <selection activeCell="B5" sqref="B5"/>
      <pageMargins left="0.7" right="0.7" top="0.75" bottom="0.75" header="0.3" footer="0.3"/>
    </customSheetView>
  </customSheetViews>
  <mergeCells count="13">
    <mergeCell ref="E3:F3"/>
    <mergeCell ref="G3:H3"/>
    <mergeCell ref="I3:I4"/>
    <mergeCell ref="J3:J4"/>
    <mergeCell ref="L3:L4"/>
    <mergeCell ref="M3:M4"/>
    <mergeCell ref="A1:M1"/>
    <mergeCell ref="A2:A4"/>
    <mergeCell ref="B2:B4"/>
    <mergeCell ref="C2:D3"/>
    <mergeCell ref="E2:J2"/>
    <mergeCell ref="K2:K4"/>
    <mergeCell ref="L2:M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2"/>
  <sheetViews>
    <sheetView workbookViewId="0">
      <selection activeCell="G4" sqref="G4"/>
    </sheetView>
  </sheetViews>
  <sheetFormatPr defaultRowHeight="12.75" x14ac:dyDescent="0.2"/>
  <cols>
    <col min="1" max="1" width="3.140625" style="26" customWidth="1"/>
    <col min="2" max="2" width="20.42578125" style="51" customWidth="1"/>
    <col min="3" max="10" width="10.28515625" style="26" customWidth="1"/>
  </cols>
  <sheetData>
    <row r="1" spans="1:18" ht="31.5" customHeight="1" x14ac:dyDescent="0.2">
      <c r="A1" s="316" t="s">
        <v>260</v>
      </c>
      <c r="B1" s="316"/>
      <c r="C1" s="316"/>
      <c r="D1" s="316"/>
      <c r="E1" s="316"/>
      <c r="F1" s="316"/>
      <c r="G1" s="316"/>
      <c r="H1" s="316"/>
      <c r="I1" s="316"/>
      <c r="J1" s="316"/>
      <c r="K1" s="48"/>
      <c r="L1" s="48"/>
      <c r="M1" s="48"/>
      <c r="N1" s="48"/>
      <c r="O1" s="48"/>
      <c r="P1" s="48"/>
      <c r="Q1" s="48"/>
      <c r="R1" s="48"/>
    </row>
    <row r="2" spans="1:18" s="22" customFormat="1" ht="40.5" customHeight="1" x14ac:dyDescent="0.2">
      <c r="A2" s="161"/>
      <c r="B2" s="162"/>
      <c r="C2" s="163"/>
      <c r="D2" s="317" t="s">
        <v>164</v>
      </c>
      <c r="E2" s="317"/>
      <c r="F2" s="317"/>
      <c r="G2" s="318"/>
      <c r="H2" s="163"/>
      <c r="I2" s="319" t="s">
        <v>164</v>
      </c>
      <c r="J2" s="320"/>
    </row>
    <row r="3" spans="1:18" s="31" customFormat="1" ht="261" customHeight="1" x14ac:dyDescent="0.2">
      <c r="A3" s="164" t="s">
        <v>101</v>
      </c>
      <c r="B3" s="165" t="s">
        <v>53</v>
      </c>
      <c r="C3" s="166" t="s">
        <v>208</v>
      </c>
      <c r="D3" s="167" t="s">
        <v>204</v>
      </c>
      <c r="E3" s="167" t="s">
        <v>205</v>
      </c>
      <c r="F3" s="167" t="s">
        <v>206</v>
      </c>
      <c r="G3" s="168" t="s">
        <v>207</v>
      </c>
      <c r="H3" s="169" t="s">
        <v>209</v>
      </c>
      <c r="I3" s="167" t="s">
        <v>210</v>
      </c>
      <c r="J3" s="168" t="s">
        <v>211</v>
      </c>
    </row>
    <row r="4" spans="1:18" s="19" customFormat="1" ht="12" customHeight="1" x14ac:dyDescent="0.2">
      <c r="A4" s="170">
        <v>1</v>
      </c>
      <c r="B4" s="171" t="str">
        <f>'1'!B4</f>
        <v>Сулейман-Стальский район,Республика Дагестан</v>
      </c>
      <c r="C4" s="172">
        <f>SUM(D4:G4)</f>
        <v>45</v>
      </c>
      <c r="D4" s="49">
        <v>24</v>
      </c>
      <c r="E4" s="49">
        <v>0</v>
      </c>
      <c r="F4" s="49">
        <v>3</v>
      </c>
      <c r="G4" s="50">
        <v>18</v>
      </c>
      <c r="H4" s="173">
        <f>SUM(I4:J4)</f>
        <v>0</v>
      </c>
      <c r="I4" s="49">
        <v>0</v>
      </c>
      <c r="J4" s="50">
        <v>0</v>
      </c>
    </row>
    <row r="5" spans="1:18" x14ac:dyDescent="0.2">
      <c r="A5" s="47"/>
    </row>
    <row r="6" spans="1:18" x14ac:dyDescent="0.2">
      <c r="A6" s="47"/>
    </row>
    <row r="7" spans="1:18" x14ac:dyDescent="0.2">
      <c r="A7" s="47"/>
    </row>
    <row r="8" spans="1:18" x14ac:dyDescent="0.2">
      <c r="A8" s="47"/>
    </row>
    <row r="9" spans="1:18" x14ac:dyDescent="0.2">
      <c r="A9" s="47"/>
    </row>
    <row r="10" spans="1:18" x14ac:dyDescent="0.2">
      <c r="A10" s="47"/>
    </row>
    <row r="11" spans="1:18" x14ac:dyDescent="0.2">
      <c r="A11" s="47"/>
    </row>
    <row r="12" spans="1:18" x14ac:dyDescent="0.2">
      <c r="A12" s="47"/>
    </row>
  </sheetData>
  <sheetProtection password="9690" sheet="1" objects="1" scenarios="1"/>
  <customSheetViews>
    <customSheetView guid="{385D99F4-598C-4C58-B1C4-4E7B0681AB3D}">
      <selection activeCell="G4" sqref="G4"/>
      <pageMargins left="0.7" right="0.7" top="0.75" bottom="0.75" header="0.3" footer="0.3"/>
    </customSheetView>
    <customSheetView guid="{BF10FEBB-4CAC-410E-B1E1-11E397B4F046}">
      <selection activeCell="G4" sqref="G4"/>
      <pageMargins left="0.7" right="0.7" top="0.75" bottom="0.75" header="0.3" footer="0.3"/>
    </customSheetView>
    <customSheetView guid="{F7EDE992-683F-4EB5-8C4F-576A18317B87}">
      <selection activeCell="Q3" sqref="Q3"/>
      <pageMargins left="0.7" right="0.7" top="0.75" bottom="0.75" header="0.3" footer="0.3"/>
    </customSheetView>
  </customSheetViews>
  <mergeCells count="3">
    <mergeCell ref="A1:J1"/>
    <mergeCell ref="D2:G2"/>
    <mergeCell ref="I2:J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"/>
  <sheetViews>
    <sheetView workbookViewId="0">
      <selection activeCell="F9" sqref="F9"/>
    </sheetView>
  </sheetViews>
  <sheetFormatPr defaultRowHeight="12.75" x14ac:dyDescent="0.2"/>
  <cols>
    <col min="1" max="1" width="3.140625" style="41" customWidth="1"/>
    <col min="2" max="2" width="18.42578125" style="54" customWidth="1"/>
    <col min="3" max="15" width="9.85546875" style="41" customWidth="1"/>
  </cols>
  <sheetData>
    <row r="1" spans="1:15" ht="15" customHeight="1" x14ac:dyDescent="0.2">
      <c r="A1" s="321" t="s">
        <v>212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</row>
    <row r="2" spans="1:15" s="20" customFormat="1" ht="24.75" customHeight="1" x14ac:dyDescent="0.2">
      <c r="A2" s="176"/>
      <c r="B2" s="177"/>
      <c r="C2" s="322" t="s">
        <v>213</v>
      </c>
      <c r="D2" s="323"/>
      <c r="E2" s="324"/>
      <c r="F2" s="322" t="s">
        <v>214</v>
      </c>
      <c r="G2" s="323"/>
      <c r="H2" s="324"/>
      <c r="I2" s="322" t="s">
        <v>215</v>
      </c>
      <c r="J2" s="323"/>
      <c r="K2" s="324"/>
      <c r="L2" s="325" t="s">
        <v>216</v>
      </c>
      <c r="M2" s="325"/>
      <c r="N2" s="326"/>
      <c r="O2" s="327" t="s">
        <v>219</v>
      </c>
    </row>
    <row r="3" spans="1:15" s="21" customFormat="1" ht="145.5" customHeight="1" x14ac:dyDescent="0.2">
      <c r="A3" s="178" t="s">
        <v>101</v>
      </c>
      <c r="B3" s="179" t="s">
        <v>53</v>
      </c>
      <c r="C3" s="180" t="s">
        <v>217</v>
      </c>
      <c r="D3" s="181" t="s">
        <v>218</v>
      </c>
      <c r="E3" s="182" t="s">
        <v>61</v>
      </c>
      <c r="F3" s="180" t="s">
        <v>217</v>
      </c>
      <c r="G3" s="181" t="s">
        <v>218</v>
      </c>
      <c r="H3" s="182" t="s">
        <v>61</v>
      </c>
      <c r="I3" s="180" t="s">
        <v>217</v>
      </c>
      <c r="J3" s="181" t="s">
        <v>218</v>
      </c>
      <c r="K3" s="182" t="s">
        <v>61</v>
      </c>
      <c r="L3" s="183" t="s">
        <v>217</v>
      </c>
      <c r="M3" s="181" t="s">
        <v>218</v>
      </c>
      <c r="N3" s="184" t="s">
        <v>61</v>
      </c>
      <c r="O3" s="328"/>
    </row>
    <row r="4" spans="1:15" s="19" customFormat="1" ht="12" customHeight="1" x14ac:dyDescent="0.2">
      <c r="A4" s="185">
        <v>1</v>
      </c>
      <c r="B4" s="186" t="str">
        <f>'1'!B4</f>
        <v>Сулейман-Стальский район,Республика Дагестан</v>
      </c>
      <c r="C4" s="174">
        <v>127</v>
      </c>
      <c r="D4" s="175">
        <v>34</v>
      </c>
      <c r="E4" s="187">
        <f>(D4*100)/C4</f>
        <v>26.771653543307085</v>
      </c>
      <c r="F4" s="174">
        <v>1300</v>
      </c>
      <c r="G4" s="52">
        <v>81</v>
      </c>
      <c r="H4" s="187">
        <f>(G4*100)/F4</f>
        <v>6.2307692307692308</v>
      </c>
      <c r="I4" s="174">
        <v>0</v>
      </c>
      <c r="J4" s="52">
        <v>0</v>
      </c>
      <c r="K4" s="187" t="e">
        <f>(J4*100)/I4</f>
        <v>#DIV/0!</v>
      </c>
      <c r="L4" s="174">
        <v>103</v>
      </c>
      <c r="M4" s="175">
        <v>20</v>
      </c>
      <c r="N4" s="187">
        <f>(M4*100)/L4</f>
        <v>19.417475728155338</v>
      </c>
      <c r="O4" s="188">
        <f>SUM(D4,G4,J4,M4)</f>
        <v>135</v>
      </c>
    </row>
    <row r="5" spans="1:15" x14ac:dyDescent="0.2">
      <c r="A5" s="53"/>
    </row>
    <row r="6" spans="1:15" x14ac:dyDescent="0.2">
      <c r="A6" s="53"/>
    </row>
    <row r="7" spans="1:15" x14ac:dyDescent="0.2">
      <c r="A7" s="53"/>
    </row>
    <row r="8" spans="1:15" x14ac:dyDescent="0.2">
      <c r="A8" s="53"/>
    </row>
    <row r="9" spans="1:15" x14ac:dyDescent="0.2">
      <c r="A9" s="53"/>
    </row>
    <row r="10" spans="1:15" x14ac:dyDescent="0.2">
      <c r="A10" s="53"/>
    </row>
    <row r="11" spans="1:15" x14ac:dyDescent="0.2">
      <c r="A11" s="53"/>
    </row>
    <row r="12" spans="1:15" x14ac:dyDescent="0.2">
      <c r="A12" s="53"/>
    </row>
    <row r="13" spans="1:15" x14ac:dyDescent="0.2">
      <c r="A13" s="53"/>
    </row>
    <row r="14" spans="1:15" x14ac:dyDescent="0.2">
      <c r="A14" s="53"/>
    </row>
  </sheetData>
  <sheetProtection password="9690" sheet="1" objects="1" scenarios="1"/>
  <customSheetViews>
    <customSheetView guid="{385D99F4-598C-4C58-B1C4-4E7B0681AB3D}">
      <selection activeCell="F9" sqref="F9"/>
      <pageMargins left="0.7" right="0.7" top="0.75" bottom="0.75" header="0.3" footer="0.3"/>
    </customSheetView>
    <customSheetView guid="{BF10FEBB-4CAC-410E-B1E1-11E397B4F046}">
      <selection activeCell="F9" sqref="F9"/>
      <pageMargins left="0.7" right="0.7" top="0.75" bottom="0.75" header="0.3" footer="0.3"/>
    </customSheetView>
    <customSheetView guid="{F7EDE992-683F-4EB5-8C4F-576A18317B87}">
      <selection activeCell="E6" sqref="E6"/>
      <pageMargins left="0.7" right="0.7" top="0.75" bottom="0.75" header="0.3" footer="0.3"/>
    </customSheetView>
  </customSheetViews>
  <mergeCells count="6">
    <mergeCell ref="A1:O1"/>
    <mergeCell ref="C2:E2"/>
    <mergeCell ref="F2:H2"/>
    <mergeCell ref="I2:K2"/>
    <mergeCell ref="L2:N2"/>
    <mergeCell ref="O2:O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54"/>
  <sheetViews>
    <sheetView topLeftCell="B1" zoomScale="90" zoomScaleNormal="90" workbookViewId="0">
      <pane ySplit="3" topLeftCell="A52" activePane="bottomLeft" state="frozen"/>
      <selection activeCell="D3" sqref="D3"/>
      <selection pane="bottomLeft" activeCell="W3" sqref="W3"/>
    </sheetView>
  </sheetViews>
  <sheetFormatPr defaultRowHeight="12.75" x14ac:dyDescent="0.2"/>
  <cols>
    <col min="1" max="1" width="3.5703125" style="2" customWidth="1"/>
    <col min="2" max="2" width="16.28515625" style="43" customWidth="1"/>
    <col min="3" max="7" width="5.28515625" style="43" customWidth="1"/>
    <col min="8" max="8" width="7.85546875" style="43" customWidth="1"/>
    <col min="9" max="13" width="5.28515625" style="43" customWidth="1"/>
    <col min="14" max="14" width="7.85546875" style="43" customWidth="1"/>
    <col min="15" max="19" width="5.28515625" style="45" customWidth="1"/>
    <col min="20" max="20" width="7.5703125" style="45" customWidth="1"/>
    <col min="21" max="25" width="5.28515625" style="45" customWidth="1"/>
    <col min="26" max="26" width="9.85546875" style="45" customWidth="1"/>
  </cols>
  <sheetData>
    <row r="1" spans="1:26" ht="13.5" customHeight="1" x14ac:dyDescent="0.2">
      <c r="A1" s="208" t="s">
        <v>220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</row>
    <row r="2" spans="1:26" s="22" customFormat="1" ht="120.75" customHeight="1" x14ac:dyDescent="0.2">
      <c r="A2" s="333" t="s">
        <v>101</v>
      </c>
      <c r="B2" s="335" t="s">
        <v>53</v>
      </c>
      <c r="C2" s="337" t="s">
        <v>226</v>
      </c>
      <c r="D2" s="341" t="s">
        <v>261</v>
      </c>
      <c r="E2" s="342"/>
      <c r="F2" s="343"/>
      <c r="G2" s="339" t="s">
        <v>225</v>
      </c>
      <c r="H2" s="340"/>
      <c r="I2" s="329" t="s">
        <v>221</v>
      </c>
      <c r="J2" s="341" t="s">
        <v>262</v>
      </c>
      <c r="K2" s="342"/>
      <c r="L2" s="343"/>
      <c r="M2" s="331" t="s">
        <v>161</v>
      </c>
      <c r="N2" s="332"/>
      <c r="O2" s="329" t="s">
        <v>222</v>
      </c>
      <c r="P2" s="341" t="s">
        <v>263</v>
      </c>
      <c r="Q2" s="342"/>
      <c r="R2" s="343"/>
      <c r="S2" s="331" t="s">
        <v>264</v>
      </c>
      <c r="T2" s="332"/>
      <c r="U2" s="329" t="s">
        <v>223</v>
      </c>
      <c r="V2" s="341" t="s">
        <v>265</v>
      </c>
      <c r="W2" s="342"/>
      <c r="X2" s="343"/>
      <c r="Y2" s="331" t="s">
        <v>162</v>
      </c>
      <c r="Z2" s="332"/>
    </row>
    <row r="3" spans="1:26" s="22" customFormat="1" ht="271.5" customHeight="1" x14ac:dyDescent="0.2">
      <c r="A3" s="334"/>
      <c r="B3" s="336"/>
      <c r="C3" s="338"/>
      <c r="D3" s="74" t="s">
        <v>1</v>
      </c>
      <c r="E3" s="74" t="s">
        <v>236</v>
      </c>
      <c r="F3" s="74" t="s">
        <v>237</v>
      </c>
      <c r="G3" s="74" t="s">
        <v>1</v>
      </c>
      <c r="H3" s="75" t="s">
        <v>224</v>
      </c>
      <c r="I3" s="330"/>
      <c r="J3" s="74" t="s">
        <v>1</v>
      </c>
      <c r="K3" s="74" t="s">
        <v>236</v>
      </c>
      <c r="L3" s="74" t="s">
        <v>237</v>
      </c>
      <c r="M3" s="74" t="s">
        <v>1</v>
      </c>
      <c r="N3" s="75" t="s">
        <v>120</v>
      </c>
      <c r="O3" s="330"/>
      <c r="P3" s="74" t="s">
        <v>1</v>
      </c>
      <c r="Q3" s="74" t="s">
        <v>236</v>
      </c>
      <c r="R3" s="74" t="s">
        <v>237</v>
      </c>
      <c r="S3" s="74" t="s">
        <v>1</v>
      </c>
      <c r="T3" s="75" t="s">
        <v>120</v>
      </c>
      <c r="U3" s="330"/>
      <c r="V3" s="74" t="s">
        <v>1</v>
      </c>
      <c r="W3" s="74" t="s">
        <v>236</v>
      </c>
      <c r="X3" s="74" t="s">
        <v>237</v>
      </c>
      <c r="Y3" s="74" t="s">
        <v>1</v>
      </c>
      <c r="Z3" s="75" t="s">
        <v>163</v>
      </c>
    </row>
    <row r="4" spans="1:26" ht="14.25" customHeight="1" x14ac:dyDescent="0.2">
      <c r="A4" s="11">
        <v>1</v>
      </c>
      <c r="B4" s="55" t="s">
        <v>32</v>
      </c>
      <c r="C4" s="57" t="e">
        <f>#REF!</f>
        <v>#REF!</v>
      </c>
      <c r="D4" s="58">
        <v>0</v>
      </c>
      <c r="E4" s="58">
        <v>0</v>
      </c>
      <c r="F4" s="58">
        <v>0</v>
      </c>
      <c r="G4" s="58">
        <v>0</v>
      </c>
      <c r="H4" s="59">
        <v>0</v>
      </c>
      <c r="I4" s="57" t="e">
        <f>#REF!</f>
        <v>#REF!</v>
      </c>
      <c r="J4" s="58">
        <v>0</v>
      </c>
      <c r="K4" s="58">
        <v>0</v>
      </c>
      <c r="L4" s="58">
        <v>0</v>
      </c>
      <c r="M4" s="58">
        <v>0</v>
      </c>
      <c r="N4" s="59">
        <v>0</v>
      </c>
      <c r="O4" s="57" t="e">
        <f>#REF!</f>
        <v>#REF!</v>
      </c>
      <c r="P4" s="58">
        <v>0</v>
      </c>
      <c r="Q4" s="58">
        <v>0</v>
      </c>
      <c r="R4" s="58">
        <v>0</v>
      </c>
      <c r="S4" s="58">
        <v>0</v>
      </c>
      <c r="T4" s="59">
        <v>0</v>
      </c>
      <c r="U4" s="57" t="e">
        <f>#REF!</f>
        <v>#REF!</v>
      </c>
      <c r="V4" s="58">
        <v>0</v>
      </c>
      <c r="W4" s="58">
        <v>0</v>
      </c>
      <c r="X4" s="58">
        <v>0</v>
      </c>
      <c r="Y4" s="58">
        <v>0</v>
      </c>
      <c r="Z4" s="59">
        <v>0</v>
      </c>
    </row>
    <row r="5" spans="1:26" ht="14.25" customHeight="1" x14ac:dyDescent="0.2">
      <c r="A5" s="11">
        <v>2</v>
      </c>
      <c r="B5" s="56" t="s">
        <v>33</v>
      </c>
      <c r="C5" s="57" t="e">
        <f>#REF!</f>
        <v>#REF!</v>
      </c>
      <c r="D5" s="58">
        <v>0</v>
      </c>
      <c r="E5" s="58">
        <v>0</v>
      </c>
      <c r="F5" s="58">
        <v>0</v>
      </c>
      <c r="G5" s="58">
        <v>0</v>
      </c>
      <c r="H5" s="59">
        <v>0</v>
      </c>
      <c r="I5" s="57" t="e">
        <f>#REF!</f>
        <v>#REF!</v>
      </c>
      <c r="J5" s="58">
        <v>0</v>
      </c>
      <c r="K5" s="58">
        <v>0</v>
      </c>
      <c r="L5" s="58">
        <v>0</v>
      </c>
      <c r="M5" s="58">
        <v>0</v>
      </c>
      <c r="N5" s="59">
        <v>0</v>
      </c>
      <c r="O5" s="57" t="e">
        <f>#REF!</f>
        <v>#REF!</v>
      </c>
      <c r="P5" s="58">
        <v>0</v>
      </c>
      <c r="Q5" s="58">
        <v>0</v>
      </c>
      <c r="R5" s="58">
        <v>0</v>
      </c>
      <c r="S5" s="58">
        <v>0</v>
      </c>
      <c r="T5" s="59">
        <v>0</v>
      </c>
      <c r="U5" s="57" t="e">
        <f>#REF!</f>
        <v>#REF!</v>
      </c>
      <c r="V5" s="58">
        <v>0</v>
      </c>
      <c r="W5" s="58">
        <v>0</v>
      </c>
      <c r="X5" s="58">
        <v>0</v>
      </c>
      <c r="Y5" s="58">
        <v>0</v>
      </c>
      <c r="Z5" s="59">
        <v>0</v>
      </c>
    </row>
    <row r="6" spans="1:26" ht="14.25" customHeight="1" x14ac:dyDescent="0.2">
      <c r="A6" s="11">
        <v>3</v>
      </c>
      <c r="B6" s="56" t="s">
        <v>34</v>
      </c>
      <c r="C6" s="57" t="e">
        <f>#REF!</f>
        <v>#REF!</v>
      </c>
      <c r="D6" s="58">
        <v>0</v>
      </c>
      <c r="E6" s="58">
        <v>0</v>
      </c>
      <c r="F6" s="58">
        <v>0</v>
      </c>
      <c r="G6" s="58">
        <v>0</v>
      </c>
      <c r="H6" s="59">
        <v>0</v>
      </c>
      <c r="I6" s="57" t="e">
        <f>#REF!</f>
        <v>#REF!</v>
      </c>
      <c r="J6" s="58">
        <v>0</v>
      </c>
      <c r="K6" s="58">
        <v>0</v>
      </c>
      <c r="L6" s="58">
        <v>0</v>
      </c>
      <c r="M6" s="58">
        <v>0</v>
      </c>
      <c r="N6" s="59">
        <v>0</v>
      </c>
      <c r="O6" s="57" t="e">
        <f>#REF!</f>
        <v>#REF!</v>
      </c>
      <c r="P6" s="58">
        <v>0</v>
      </c>
      <c r="Q6" s="58">
        <v>0</v>
      </c>
      <c r="R6" s="58">
        <v>0</v>
      </c>
      <c r="S6" s="58">
        <v>0</v>
      </c>
      <c r="T6" s="59">
        <v>0</v>
      </c>
      <c r="U6" s="57" t="e">
        <f>#REF!</f>
        <v>#REF!</v>
      </c>
      <c r="V6" s="58">
        <v>0</v>
      </c>
      <c r="W6" s="58">
        <v>0</v>
      </c>
      <c r="X6" s="58">
        <v>0</v>
      </c>
      <c r="Y6" s="58">
        <v>0</v>
      </c>
      <c r="Z6" s="59">
        <v>0</v>
      </c>
    </row>
    <row r="7" spans="1:26" ht="14.25" customHeight="1" x14ac:dyDescent="0.2">
      <c r="A7" s="11">
        <v>4</v>
      </c>
      <c r="B7" s="56" t="s">
        <v>35</v>
      </c>
      <c r="C7" s="57" t="e">
        <f>#REF!</f>
        <v>#REF!</v>
      </c>
      <c r="D7" s="58">
        <v>0</v>
      </c>
      <c r="E7" s="58">
        <v>0</v>
      </c>
      <c r="F7" s="58">
        <v>0</v>
      </c>
      <c r="G7" s="58">
        <v>0</v>
      </c>
      <c r="H7" s="59">
        <v>0</v>
      </c>
      <c r="I7" s="57" t="e">
        <f>#REF!</f>
        <v>#REF!</v>
      </c>
      <c r="J7" s="58">
        <v>0</v>
      </c>
      <c r="K7" s="58">
        <v>0</v>
      </c>
      <c r="L7" s="58">
        <v>0</v>
      </c>
      <c r="M7" s="58">
        <v>0</v>
      </c>
      <c r="N7" s="59">
        <v>0</v>
      </c>
      <c r="O7" s="57" t="e">
        <f>#REF!</f>
        <v>#REF!</v>
      </c>
      <c r="P7" s="58">
        <v>0</v>
      </c>
      <c r="Q7" s="58">
        <v>0</v>
      </c>
      <c r="R7" s="58">
        <v>0</v>
      </c>
      <c r="S7" s="58">
        <v>0</v>
      </c>
      <c r="T7" s="59">
        <v>0</v>
      </c>
      <c r="U7" s="57" t="e">
        <f>#REF!</f>
        <v>#REF!</v>
      </c>
      <c r="V7" s="58">
        <v>0</v>
      </c>
      <c r="W7" s="58">
        <v>0</v>
      </c>
      <c r="X7" s="58">
        <v>0</v>
      </c>
      <c r="Y7" s="58">
        <v>0</v>
      </c>
      <c r="Z7" s="59">
        <v>0</v>
      </c>
    </row>
    <row r="8" spans="1:26" ht="14.25" customHeight="1" x14ac:dyDescent="0.2">
      <c r="A8" s="11">
        <v>5</v>
      </c>
      <c r="B8" s="56" t="s">
        <v>36</v>
      </c>
      <c r="C8" s="57" t="e">
        <f>#REF!</f>
        <v>#REF!</v>
      </c>
      <c r="D8" s="58">
        <v>0</v>
      </c>
      <c r="E8" s="58">
        <v>0</v>
      </c>
      <c r="F8" s="58">
        <v>0</v>
      </c>
      <c r="G8" s="58">
        <v>0</v>
      </c>
      <c r="H8" s="59">
        <v>0</v>
      </c>
      <c r="I8" s="57" t="e">
        <f>#REF!</f>
        <v>#REF!</v>
      </c>
      <c r="J8" s="58">
        <v>0</v>
      </c>
      <c r="K8" s="58">
        <v>0</v>
      </c>
      <c r="L8" s="58">
        <v>0</v>
      </c>
      <c r="M8" s="58">
        <v>0</v>
      </c>
      <c r="N8" s="59">
        <v>0</v>
      </c>
      <c r="O8" s="57" t="e">
        <f>#REF!</f>
        <v>#REF!</v>
      </c>
      <c r="P8" s="58">
        <v>0</v>
      </c>
      <c r="Q8" s="58">
        <v>0</v>
      </c>
      <c r="R8" s="58">
        <v>0</v>
      </c>
      <c r="S8" s="58">
        <v>0</v>
      </c>
      <c r="T8" s="59">
        <v>0</v>
      </c>
      <c r="U8" s="57" t="e">
        <f>#REF!</f>
        <v>#REF!</v>
      </c>
      <c r="V8" s="58">
        <v>0</v>
      </c>
      <c r="W8" s="58">
        <v>0</v>
      </c>
      <c r="X8" s="58">
        <v>0</v>
      </c>
      <c r="Y8" s="58">
        <v>0</v>
      </c>
      <c r="Z8" s="59">
        <v>0</v>
      </c>
    </row>
    <row r="9" spans="1:26" ht="14.25" customHeight="1" x14ac:dyDescent="0.2">
      <c r="A9" s="11">
        <v>6</v>
      </c>
      <c r="B9" s="56" t="s">
        <v>117</v>
      </c>
      <c r="C9" s="57" t="e">
        <f>#REF!</f>
        <v>#REF!</v>
      </c>
      <c r="D9" s="58">
        <v>0</v>
      </c>
      <c r="E9" s="58">
        <v>0</v>
      </c>
      <c r="F9" s="58">
        <v>0</v>
      </c>
      <c r="G9" s="58">
        <v>0</v>
      </c>
      <c r="H9" s="59">
        <v>0</v>
      </c>
      <c r="I9" s="57" t="e">
        <f>#REF!</f>
        <v>#REF!</v>
      </c>
      <c r="J9" s="58">
        <v>0</v>
      </c>
      <c r="K9" s="58">
        <v>0</v>
      </c>
      <c r="L9" s="58">
        <v>0</v>
      </c>
      <c r="M9" s="58">
        <v>0</v>
      </c>
      <c r="N9" s="59">
        <v>0</v>
      </c>
      <c r="O9" s="57" t="e">
        <f>#REF!</f>
        <v>#REF!</v>
      </c>
      <c r="P9" s="58">
        <v>0</v>
      </c>
      <c r="Q9" s="58">
        <v>0</v>
      </c>
      <c r="R9" s="58">
        <v>0</v>
      </c>
      <c r="S9" s="58">
        <v>0</v>
      </c>
      <c r="T9" s="59">
        <v>0</v>
      </c>
      <c r="U9" s="57" t="e">
        <f>#REF!</f>
        <v>#REF!</v>
      </c>
      <c r="V9" s="58">
        <v>0</v>
      </c>
      <c r="W9" s="58">
        <v>0</v>
      </c>
      <c r="X9" s="58">
        <v>0</v>
      </c>
      <c r="Y9" s="58">
        <v>0</v>
      </c>
      <c r="Z9" s="59">
        <v>0</v>
      </c>
    </row>
    <row r="10" spans="1:26" ht="14.25" customHeight="1" x14ac:dyDescent="0.2">
      <c r="A10" s="11">
        <v>7</v>
      </c>
      <c r="B10" s="56" t="s">
        <v>37</v>
      </c>
      <c r="C10" s="57" t="e">
        <f>#REF!</f>
        <v>#REF!</v>
      </c>
      <c r="D10" s="58">
        <v>0</v>
      </c>
      <c r="E10" s="58">
        <v>0</v>
      </c>
      <c r="F10" s="58">
        <v>0</v>
      </c>
      <c r="G10" s="58">
        <v>0</v>
      </c>
      <c r="H10" s="59">
        <v>0</v>
      </c>
      <c r="I10" s="57" t="e">
        <f>#REF!</f>
        <v>#REF!</v>
      </c>
      <c r="J10" s="58">
        <v>0</v>
      </c>
      <c r="K10" s="58">
        <v>0</v>
      </c>
      <c r="L10" s="58">
        <v>0</v>
      </c>
      <c r="M10" s="58">
        <v>0</v>
      </c>
      <c r="N10" s="59">
        <v>0</v>
      </c>
      <c r="O10" s="57" t="e">
        <f>#REF!</f>
        <v>#REF!</v>
      </c>
      <c r="P10" s="58">
        <v>0</v>
      </c>
      <c r="Q10" s="58">
        <v>0</v>
      </c>
      <c r="R10" s="58">
        <v>0</v>
      </c>
      <c r="S10" s="58">
        <v>0</v>
      </c>
      <c r="T10" s="59">
        <v>0</v>
      </c>
      <c r="U10" s="57" t="e">
        <f>#REF!</f>
        <v>#REF!</v>
      </c>
      <c r="V10" s="58">
        <v>0</v>
      </c>
      <c r="W10" s="58">
        <v>0</v>
      </c>
      <c r="X10" s="58">
        <v>0</v>
      </c>
      <c r="Y10" s="58">
        <v>0</v>
      </c>
      <c r="Z10" s="59">
        <v>0</v>
      </c>
    </row>
    <row r="11" spans="1:26" ht="14.25" customHeight="1" x14ac:dyDescent="0.2">
      <c r="A11" s="11">
        <v>8</v>
      </c>
      <c r="B11" s="56" t="s">
        <v>38</v>
      </c>
      <c r="C11" s="57" t="e">
        <f>#REF!</f>
        <v>#REF!</v>
      </c>
      <c r="D11" s="58">
        <v>0</v>
      </c>
      <c r="E11" s="58">
        <v>0</v>
      </c>
      <c r="F11" s="58">
        <v>0</v>
      </c>
      <c r="G11" s="58">
        <v>0</v>
      </c>
      <c r="H11" s="59">
        <v>0</v>
      </c>
      <c r="I11" s="57" t="e">
        <f>#REF!</f>
        <v>#REF!</v>
      </c>
      <c r="J11" s="58">
        <v>0</v>
      </c>
      <c r="K11" s="58">
        <v>0</v>
      </c>
      <c r="L11" s="58">
        <v>0</v>
      </c>
      <c r="M11" s="58">
        <v>0</v>
      </c>
      <c r="N11" s="59">
        <v>0</v>
      </c>
      <c r="O11" s="57" t="e">
        <f>#REF!</f>
        <v>#REF!</v>
      </c>
      <c r="P11" s="58">
        <v>0</v>
      </c>
      <c r="Q11" s="58">
        <v>0</v>
      </c>
      <c r="R11" s="58">
        <v>0</v>
      </c>
      <c r="S11" s="58">
        <v>0</v>
      </c>
      <c r="T11" s="59">
        <v>0</v>
      </c>
      <c r="U11" s="57" t="e">
        <f>#REF!</f>
        <v>#REF!</v>
      </c>
      <c r="V11" s="58">
        <v>0</v>
      </c>
      <c r="W11" s="58">
        <v>0</v>
      </c>
      <c r="X11" s="58">
        <v>0</v>
      </c>
      <c r="Y11" s="58">
        <v>0</v>
      </c>
      <c r="Z11" s="59">
        <v>0</v>
      </c>
    </row>
    <row r="12" spans="1:26" ht="14.25" customHeight="1" x14ac:dyDescent="0.2">
      <c r="A12" s="11">
        <v>9</v>
      </c>
      <c r="B12" s="56" t="s">
        <v>39</v>
      </c>
      <c r="C12" s="57" t="e">
        <f>#REF!</f>
        <v>#REF!</v>
      </c>
      <c r="D12" s="58">
        <v>0</v>
      </c>
      <c r="E12" s="58">
        <v>0</v>
      </c>
      <c r="F12" s="58">
        <v>0</v>
      </c>
      <c r="G12" s="58">
        <v>0</v>
      </c>
      <c r="H12" s="59">
        <v>0</v>
      </c>
      <c r="I12" s="57" t="e">
        <f>#REF!</f>
        <v>#REF!</v>
      </c>
      <c r="J12" s="58">
        <v>0</v>
      </c>
      <c r="K12" s="58">
        <v>0</v>
      </c>
      <c r="L12" s="58">
        <v>0</v>
      </c>
      <c r="M12" s="58">
        <v>0</v>
      </c>
      <c r="N12" s="59">
        <v>0</v>
      </c>
      <c r="O12" s="57" t="e">
        <f>#REF!</f>
        <v>#REF!</v>
      </c>
      <c r="P12" s="58">
        <v>0</v>
      </c>
      <c r="Q12" s="58">
        <v>0</v>
      </c>
      <c r="R12" s="58">
        <v>0</v>
      </c>
      <c r="S12" s="58">
        <v>0</v>
      </c>
      <c r="T12" s="59">
        <v>0</v>
      </c>
      <c r="U12" s="57" t="e">
        <f>#REF!</f>
        <v>#REF!</v>
      </c>
      <c r="V12" s="58">
        <v>0</v>
      </c>
      <c r="W12" s="58">
        <v>0</v>
      </c>
      <c r="X12" s="58">
        <v>0</v>
      </c>
      <c r="Y12" s="58">
        <v>0</v>
      </c>
      <c r="Z12" s="59">
        <v>0</v>
      </c>
    </row>
    <row r="13" spans="1:26" ht="14.25" customHeight="1" x14ac:dyDescent="0.2">
      <c r="A13" s="11">
        <v>10</v>
      </c>
      <c r="B13" s="56" t="s">
        <v>40</v>
      </c>
      <c r="C13" s="57" t="e">
        <f>#REF!</f>
        <v>#REF!</v>
      </c>
      <c r="D13" s="58">
        <v>0</v>
      </c>
      <c r="E13" s="58">
        <v>0</v>
      </c>
      <c r="F13" s="58">
        <v>0</v>
      </c>
      <c r="G13" s="58">
        <v>0</v>
      </c>
      <c r="H13" s="59">
        <v>0</v>
      </c>
      <c r="I13" s="57" t="e">
        <f>#REF!</f>
        <v>#REF!</v>
      </c>
      <c r="J13" s="58">
        <v>0</v>
      </c>
      <c r="K13" s="58">
        <v>0</v>
      </c>
      <c r="L13" s="58">
        <v>0</v>
      </c>
      <c r="M13" s="58">
        <v>0</v>
      </c>
      <c r="N13" s="59">
        <v>0</v>
      </c>
      <c r="O13" s="57" t="e">
        <f>#REF!</f>
        <v>#REF!</v>
      </c>
      <c r="P13" s="58">
        <v>0</v>
      </c>
      <c r="Q13" s="58">
        <v>0</v>
      </c>
      <c r="R13" s="58">
        <v>0</v>
      </c>
      <c r="S13" s="58">
        <v>0</v>
      </c>
      <c r="T13" s="59">
        <v>0</v>
      </c>
      <c r="U13" s="57" t="e">
        <f>#REF!</f>
        <v>#REF!</v>
      </c>
      <c r="V13" s="58">
        <v>0</v>
      </c>
      <c r="W13" s="58">
        <v>0</v>
      </c>
      <c r="X13" s="58">
        <v>0</v>
      </c>
      <c r="Y13" s="58">
        <v>0</v>
      </c>
      <c r="Z13" s="59">
        <v>0</v>
      </c>
    </row>
    <row r="14" spans="1:26" ht="14.25" customHeight="1" x14ac:dyDescent="0.2">
      <c r="A14" s="11">
        <v>11</v>
      </c>
      <c r="B14" s="56" t="s">
        <v>28</v>
      </c>
      <c r="C14" s="57" t="e">
        <f>#REF!</f>
        <v>#REF!</v>
      </c>
      <c r="D14" s="58">
        <v>0</v>
      </c>
      <c r="E14" s="58">
        <v>0</v>
      </c>
      <c r="F14" s="58">
        <v>0</v>
      </c>
      <c r="G14" s="58">
        <v>0</v>
      </c>
      <c r="H14" s="59">
        <v>0</v>
      </c>
      <c r="I14" s="57" t="e">
        <f>#REF!</f>
        <v>#REF!</v>
      </c>
      <c r="J14" s="58">
        <v>0</v>
      </c>
      <c r="K14" s="58">
        <v>0</v>
      </c>
      <c r="L14" s="58">
        <v>0</v>
      </c>
      <c r="M14" s="58">
        <v>0</v>
      </c>
      <c r="N14" s="59">
        <v>0</v>
      </c>
      <c r="O14" s="57" t="e">
        <f>#REF!</f>
        <v>#REF!</v>
      </c>
      <c r="P14" s="58">
        <v>0</v>
      </c>
      <c r="Q14" s="58">
        <v>0</v>
      </c>
      <c r="R14" s="58">
        <v>0</v>
      </c>
      <c r="S14" s="58">
        <v>0</v>
      </c>
      <c r="T14" s="59">
        <v>0</v>
      </c>
      <c r="U14" s="57" t="e">
        <f>#REF!</f>
        <v>#REF!</v>
      </c>
      <c r="V14" s="58">
        <v>0</v>
      </c>
      <c r="W14" s="58">
        <v>0</v>
      </c>
      <c r="X14" s="58">
        <v>0</v>
      </c>
      <c r="Y14" s="58">
        <v>0</v>
      </c>
      <c r="Z14" s="59">
        <v>0</v>
      </c>
    </row>
    <row r="15" spans="1:26" ht="14.25" customHeight="1" x14ac:dyDescent="0.2">
      <c r="A15" s="11">
        <v>12</v>
      </c>
      <c r="B15" s="56" t="s">
        <v>16</v>
      </c>
      <c r="C15" s="57" t="e">
        <f>#REF!</f>
        <v>#REF!</v>
      </c>
      <c r="D15" s="58">
        <v>0</v>
      </c>
      <c r="E15" s="58">
        <v>0</v>
      </c>
      <c r="F15" s="58">
        <v>0</v>
      </c>
      <c r="G15" s="58">
        <v>0</v>
      </c>
      <c r="H15" s="59">
        <v>0</v>
      </c>
      <c r="I15" s="57" t="e">
        <f>#REF!</f>
        <v>#REF!</v>
      </c>
      <c r="J15" s="58">
        <v>0</v>
      </c>
      <c r="K15" s="58">
        <v>0</v>
      </c>
      <c r="L15" s="58">
        <v>0</v>
      </c>
      <c r="M15" s="58">
        <v>0</v>
      </c>
      <c r="N15" s="59">
        <v>0</v>
      </c>
      <c r="O15" s="57" t="e">
        <f>#REF!</f>
        <v>#REF!</v>
      </c>
      <c r="P15" s="58">
        <v>0</v>
      </c>
      <c r="Q15" s="58">
        <v>0</v>
      </c>
      <c r="R15" s="58">
        <v>0</v>
      </c>
      <c r="S15" s="58">
        <v>0</v>
      </c>
      <c r="T15" s="59">
        <v>0</v>
      </c>
      <c r="U15" s="57" t="e">
        <f>#REF!</f>
        <v>#REF!</v>
      </c>
      <c r="V15" s="58">
        <v>0</v>
      </c>
      <c r="W15" s="58">
        <v>0</v>
      </c>
      <c r="X15" s="58">
        <v>0</v>
      </c>
      <c r="Y15" s="58">
        <v>0</v>
      </c>
      <c r="Z15" s="59">
        <v>0</v>
      </c>
    </row>
    <row r="16" spans="1:26" ht="14.25" customHeight="1" x14ac:dyDescent="0.2">
      <c r="A16" s="11">
        <v>13</v>
      </c>
      <c r="B16" s="56" t="s">
        <v>41</v>
      </c>
      <c r="C16" s="57" t="e">
        <f>#REF!</f>
        <v>#REF!</v>
      </c>
      <c r="D16" s="58">
        <v>0</v>
      </c>
      <c r="E16" s="58">
        <v>0</v>
      </c>
      <c r="F16" s="58">
        <v>0</v>
      </c>
      <c r="G16" s="58">
        <v>0</v>
      </c>
      <c r="H16" s="59">
        <v>0</v>
      </c>
      <c r="I16" s="57" t="e">
        <f>#REF!</f>
        <v>#REF!</v>
      </c>
      <c r="J16" s="58">
        <v>0</v>
      </c>
      <c r="K16" s="58">
        <v>0</v>
      </c>
      <c r="L16" s="58">
        <v>0</v>
      </c>
      <c r="M16" s="58">
        <v>0</v>
      </c>
      <c r="N16" s="59">
        <v>0</v>
      </c>
      <c r="O16" s="57" t="e">
        <f>#REF!</f>
        <v>#REF!</v>
      </c>
      <c r="P16" s="58">
        <v>0</v>
      </c>
      <c r="Q16" s="58">
        <v>0</v>
      </c>
      <c r="R16" s="58">
        <v>0</v>
      </c>
      <c r="S16" s="58">
        <v>0</v>
      </c>
      <c r="T16" s="59">
        <v>0</v>
      </c>
      <c r="U16" s="57" t="e">
        <f>#REF!</f>
        <v>#REF!</v>
      </c>
      <c r="V16" s="58">
        <v>0</v>
      </c>
      <c r="W16" s="58">
        <v>0</v>
      </c>
      <c r="X16" s="58">
        <v>0</v>
      </c>
      <c r="Y16" s="58">
        <v>0</v>
      </c>
      <c r="Z16" s="59">
        <v>0</v>
      </c>
    </row>
    <row r="17" spans="1:26" ht="14.25" customHeight="1" x14ac:dyDescent="0.2">
      <c r="A17" s="11">
        <v>14</v>
      </c>
      <c r="B17" s="56" t="s">
        <v>19</v>
      </c>
      <c r="C17" s="57" t="e">
        <f>#REF!</f>
        <v>#REF!</v>
      </c>
      <c r="D17" s="58">
        <v>0</v>
      </c>
      <c r="E17" s="58">
        <v>0</v>
      </c>
      <c r="F17" s="58">
        <v>0</v>
      </c>
      <c r="G17" s="58">
        <v>0</v>
      </c>
      <c r="H17" s="59">
        <v>0</v>
      </c>
      <c r="I17" s="57" t="e">
        <f>#REF!</f>
        <v>#REF!</v>
      </c>
      <c r="J17" s="58">
        <v>0</v>
      </c>
      <c r="K17" s="58">
        <v>0</v>
      </c>
      <c r="L17" s="58">
        <v>0</v>
      </c>
      <c r="M17" s="58">
        <v>0</v>
      </c>
      <c r="N17" s="59">
        <v>0</v>
      </c>
      <c r="O17" s="57" t="e">
        <f>#REF!</f>
        <v>#REF!</v>
      </c>
      <c r="P17" s="58">
        <v>0</v>
      </c>
      <c r="Q17" s="58">
        <v>0</v>
      </c>
      <c r="R17" s="58">
        <v>0</v>
      </c>
      <c r="S17" s="58">
        <v>0</v>
      </c>
      <c r="T17" s="59">
        <v>0</v>
      </c>
      <c r="U17" s="57" t="e">
        <f>#REF!</f>
        <v>#REF!</v>
      </c>
      <c r="V17" s="58">
        <v>0</v>
      </c>
      <c r="W17" s="58">
        <v>0</v>
      </c>
      <c r="X17" s="58">
        <v>0</v>
      </c>
      <c r="Y17" s="58">
        <v>0</v>
      </c>
      <c r="Z17" s="59">
        <v>0</v>
      </c>
    </row>
    <row r="18" spans="1:26" ht="14.25" customHeight="1" x14ac:dyDescent="0.2">
      <c r="A18" s="11" t="s">
        <v>69</v>
      </c>
      <c r="B18" s="56" t="s">
        <v>54</v>
      </c>
      <c r="C18" s="57" t="e">
        <f>#REF!</f>
        <v>#REF!</v>
      </c>
      <c r="D18" s="60">
        <f>SUM(D19:D25)</f>
        <v>0</v>
      </c>
      <c r="E18" s="60">
        <f>SUM(E19:E25)</f>
        <v>0</v>
      </c>
      <c r="F18" s="60">
        <f>SUM(F19:F25)</f>
        <v>0</v>
      </c>
      <c r="G18" s="60">
        <f>SUM(G19:G25)</f>
        <v>0</v>
      </c>
      <c r="H18" s="61">
        <f>SUM(H19:H25)</f>
        <v>0</v>
      </c>
      <c r="I18" s="62" t="e">
        <f t="shared" ref="I18:N18" si="0">SUM(I19:I25)</f>
        <v>#REF!</v>
      </c>
      <c r="J18" s="60">
        <f t="shared" si="0"/>
        <v>0</v>
      </c>
      <c r="K18" s="60">
        <f t="shared" si="0"/>
        <v>0</v>
      </c>
      <c r="L18" s="60">
        <f t="shared" si="0"/>
        <v>0</v>
      </c>
      <c r="M18" s="60">
        <f t="shared" si="0"/>
        <v>0</v>
      </c>
      <c r="N18" s="63">
        <f t="shared" si="0"/>
        <v>0</v>
      </c>
      <c r="O18" s="64" t="e">
        <f>#REF!</f>
        <v>#REF!</v>
      </c>
      <c r="P18" s="60">
        <f>SUM(P19:P25)</f>
        <v>0</v>
      </c>
      <c r="Q18" s="60">
        <f>SUM(Q19:Q25)</f>
        <v>0</v>
      </c>
      <c r="R18" s="60">
        <f>SUM(R19:R25)</f>
        <v>0</v>
      </c>
      <c r="S18" s="60">
        <f>SUM(S19:S25)</f>
        <v>0</v>
      </c>
      <c r="T18" s="63">
        <f>SUM(T19:T25)</f>
        <v>0</v>
      </c>
      <c r="U18" s="64" t="e">
        <f>#REF!</f>
        <v>#REF!</v>
      </c>
      <c r="V18" s="60">
        <f>SUM(V19:V25)</f>
        <v>0</v>
      </c>
      <c r="W18" s="60">
        <f>SUM(W19:W25)</f>
        <v>0</v>
      </c>
      <c r="X18" s="60">
        <f>SUM(X19:X25)</f>
        <v>0</v>
      </c>
      <c r="Y18" s="60">
        <f>SUM(Y19:Y25)</f>
        <v>0</v>
      </c>
      <c r="Z18" s="63">
        <f>SUM(Z19:Z25)</f>
        <v>0</v>
      </c>
    </row>
    <row r="19" spans="1:26" ht="14.25" customHeight="1" x14ac:dyDescent="0.2">
      <c r="A19" s="11" t="s">
        <v>62</v>
      </c>
      <c r="B19" s="65" t="s">
        <v>24</v>
      </c>
      <c r="C19" s="57" t="e">
        <f>#REF!</f>
        <v>#REF!</v>
      </c>
      <c r="D19" s="58">
        <v>0</v>
      </c>
      <c r="E19" s="58">
        <v>0</v>
      </c>
      <c r="F19" s="58">
        <v>0</v>
      </c>
      <c r="G19" s="58">
        <v>0</v>
      </c>
      <c r="H19" s="59">
        <v>0</v>
      </c>
      <c r="I19" s="57" t="e">
        <f>#REF!</f>
        <v>#REF!</v>
      </c>
      <c r="J19" s="58">
        <v>0</v>
      </c>
      <c r="K19" s="58">
        <v>0</v>
      </c>
      <c r="L19" s="58">
        <v>0</v>
      </c>
      <c r="M19" s="58">
        <v>0</v>
      </c>
      <c r="N19" s="59">
        <v>0</v>
      </c>
      <c r="O19" s="57" t="e">
        <f>#REF!</f>
        <v>#REF!</v>
      </c>
      <c r="P19" s="58">
        <v>0</v>
      </c>
      <c r="Q19" s="58">
        <v>0</v>
      </c>
      <c r="R19" s="58">
        <v>0</v>
      </c>
      <c r="S19" s="58">
        <v>0</v>
      </c>
      <c r="T19" s="59">
        <v>0</v>
      </c>
      <c r="U19" s="57" t="e">
        <f>#REF!</f>
        <v>#REF!</v>
      </c>
      <c r="V19" s="58">
        <v>0</v>
      </c>
      <c r="W19" s="58">
        <v>0</v>
      </c>
      <c r="X19" s="58">
        <v>0</v>
      </c>
      <c r="Y19" s="58">
        <v>0</v>
      </c>
      <c r="Z19" s="59">
        <v>0</v>
      </c>
    </row>
    <row r="20" spans="1:26" ht="14.25" customHeight="1" x14ac:dyDescent="0.2">
      <c r="A20" s="11" t="s">
        <v>63</v>
      </c>
      <c r="B20" s="65" t="s">
        <v>21</v>
      </c>
      <c r="C20" s="57" t="e">
        <f>#REF!</f>
        <v>#REF!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57" t="e">
        <f>#REF!</f>
        <v>#REF!</v>
      </c>
      <c r="J20" s="58">
        <v>0</v>
      </c>
      <c r="K20" s="58">
        <v>0</v>
      </c>
      <c r="L20" s="58">
        <v>0</v>
      </c>
      <c r="M20" s="58">
        <v>0</v>
      </c>
      <c r="N20" s="59">
        <v>0</v>
      </c>
      <c r="O20" s="57" t="e">
        <f>#REF!</f>
        <v>#REF!</v>
      </c>
      <c r="P20" s="58">
        <v>0</v>
      </c>
      <c r="Q20" s="58">
        <v>0</v>
      </c>
      <c r="R20" s="58">
        <v>0</v>
      </c>
      <c r="S20" s="58">
        <v>0</v>
      </c>
      <c r="T20" s="59">
        <v>0</v>
      </c>
      <c r="U20" s="57" t="e">
        <f>#REF!</f>
        <v>#REF!</v>
      </c>
      <c r="V20" s="58">
        <v>0</v>
      </c>
      <c r="W20" s="58">
        <v>0</v>
      </c>
      <c r="X20" s="58">
        <v>0</v>
      </c>
      <c r="Y20" s="58">
        <v>0</v>
      </c>
      <c r="Z20" s="59">
        <v>0</v>
      </c>
    </row>
    <row r="21" spans="1:26" ht="14.25" customHeight="1" x14ac:dyDescent="0.2">
      <c r="A21" s="11" t="s">
        <v>64</v>
      </c>
      <c r="B21" s="65" t="s">
        <v>23</v>
      </c>
      <c r="C21" s="57" t="e">
        <f>#REF!</f>
        <v>#REF!</v>
      </c>
      <c r="D21" s="58">
        <v>0</v>
      </c>
      <c r="E21" s="58">
        <v>0</v>
      </c>
      <c r="F21" s="58">
        <v>0</v>
      </c>
      <c r="G21" s="58">
        <v>0</v>
      </c>
      <c r="H21" s="59">
        <v>0</v>
      </c>
      <c r="I21" s="57" t="e">
        <f>#REF!</f>
        <v>#REF!</v>
      </c>
      <c r="J21" s="58">
        <v>0</v>
      </c>
      <c r="K21" s="58">
        <v>0</v>
      </c>
      <c r="L21" s="58">
        <v>0</v>
      </c>
      <c r="M21" s="58">
        <v>0</v>
      </c>
      <c r="N21" s="59">
        <v>0</v>
      </c>
      <c r="O21" s="57" t="e">
        <f>#REF!</f>
        <v>#REF!</v>
      </c>
      <c r="P21" s="58">
        <v>0</v>
      </c>
      <c r="Q21" s="58">
        <v>0</v>
      </c>
      <c r="R21" s="58">
        <v>0</v>
      </c>
      <c r="S21" s="58">
        <v>0</v>
      </c>
      <c r="T21" s="59">
        <v>0</v>
      </c>
      <c r="U21" s="57" t="e">
        <f>#REF!</f>
        <v>#REF!</v>
      </c>
      <c r="V21" s="58">
        <v>0</v>
      </c>
      <c r="W21" s="58">
        <v>0</v>
      </c>
      <c r="X21" s="58">
        <v>0</v>
      </c>
      <c r="Y21" s="58">
        <v>0</v>
      </c>
      <c r="Z21" s="59">
        <v>0</v>
      </c>
    </row>
    <row r="22" spans="1:26" ht="14.25" customHeight="1" x14ac:dyDescent="0.2">
      <c r="A22" s="11" t="s">
        <v>65</v>
      </c>
      <c r="B22" s="65" t="s">
        <v>26</v>
      </c>
      <c r="C22" s="57" t="e">
        <f>#REF!</f>
        <v>#REF!</v>
      </c>
      <c r="D22" s="58">
        <v>0</v>
      </c>
      <c r="E22" s="58">
        <v>0</v>
      </c>
      <c r="F22" s="58">
        <v>0</v>
      </c>
      <c r="G22" s="58">
        <v>0</v>
      </c>
      <c r="H22" s="59">
        <v>0</v>
      </c>
      <c r="I22" s="57" t="e">
        <f>#REF!</f>
        <v>#REF!</v>
      </c>
      <c r="J22" s="58">
        <v>0</v>
      </c>
      <c r="K22" s="58">
        <v>0</v>
      </c>
      <c r="L22" s="58">
        <v>0</v>
      </c>
      <c r="M22" s="58">
        <v>0</v>
      </c>
      <c r="N22" s="59">
        <v>0</v>
      </c>
      <c r="O22" s="57" t="e">
        <f>#REF!</f>
        <v>#REF!</v>
      </c>
      <c r="P22" s="58">
        <v>0</v>
      </c>
      <c r="Q22" s="58">
        <v>0</v>
      </c>
      <c r="R22" s="58">
        <v>0</v>
      </c>
      <c r="S22" s="58">
        <v>0</v>
      </c>
      <c r="T22" s="59">
        <v>0</v>
      </c>
      <c r="U22" s="57" t="e">
        <f>#REF!</f>
        <v>#REF!</v>
      </c>
      <c r="V22" s="58">
        <v>0</v>
      </c>
      <c r="W22" s="58">
        <v>0</v>
      </c>
      <c r="X22" s="58">
        <v>0</v>
      </c>
      <c r="Y22" s="58">
        <v>0</v>
      </c>
      <c r="Z22" s="59">
        <v>0</v>
      </c>
    </row>
    <row r="23" spans="1:26" ht="14.25" customHeight="1" x14ac:dyDescent="0.2">
      <c r="A23" s="11" t="s">
        <v>66</v>
      </c>
      <c r="B23" s="65" t="s">
        <v>22</v>
      </c>
      <c r="C23" s="57" t="e">
        <f>#REF!</f>
        <v>#REF!</v>
      </c>
      <c r="D23" s="58">
        <v>0</v>
      </c>
      <c r="E23" s="58">
        <v>0</v>
      </c>
      <c r="F23" s="58">
        <v>0</v>
      </c>
      <c r="G23" s="58">
        <v>0</v>
      </c>
      <c r="H23" s="59">
        <v>0</v>
      </c>
      <c r="I23" s="57" t="e">
        <f>#REF!</f>
        <v>#REF!</v>
      </c>
      <c r="J23" s="58">
        <v>0</v>
      </c>
      <c r="K23" s="58">
        <v>0</v>
      </c>
      <c r="L23" s="58">
        <v>0</v>
      </c>
      <c r="M23" s="58">
        <v>0</v>
      </c>
      <c r="N23" s="59">
        <v>0</v>
      </c>
      <c r="O23" s="57" t="e">
        <f>#REF!</f>
        <v>#REF!</v>
      </c>
      <c r="P23" s="58">
        <v>0</v>
      </c>
      <c r="Q23" s="58">
        <v>0</v>
      </c>
      <c r="R23" s="58">
        <v>0</v>
      </c>
      <c r="S23" s="58">
        <v>0</v>
      </c>
      <c r="T23" s="59">
        <v>0</v>
      </c>
      <c r="U23" s="57" t="e">
        <f>#REF!</f>
        <v>#REF!</v>
      </c>
      <c r="V23" s="58">
        <v>0</v>
      </c>
      <c r="W23" s="58">
        <v>0</v>
      </c>
      <c r="X23" s="58">
        <v>0</v>
      </c>
      <c r="Y23" s="58">
        <v>0</v>
      </c>
      <c r="Z23" s="59">
        <v>0</v>
      </c>
    </row>
    <row r="24" spans="1:26" ht="14.25" customHeight="1" x14ac:dyDescent="0.2">
      <c r="A24" s="12" t="s">
        <v>67</v>
      </c>
      <c r="B24" s="65" t="s">
        <v>25</v>
      </c>
      <c r="C24" s="57" t="e">
        <f>#REF!</f>
        <v>#REF!</v>
      </c>
      <c r="D24" s="58">
        <v>0</v>
      </c>
      <c r="E24" s="58">
        <v>0</v>
      </c>
      <c r="F24" s="58">
        <v>0</v>
      </c>
      <c r="G24" s="58">
        <v>0</v>
      </c>
      <c r="H24" s="59">
        <v>0</v>
      </c>
      <c r="I24" s="57" t="e">
        <f>#REF!</f>
        <v>#REF!</v>
      </c>
      <c r="J24" s="58">
        <v>0</v>
      </c>
      <c r="K24" s="58">
        <v>0</v>
      </c>
      <c r="L24" s="58">
        <v>0</v>
      </c>
      <c r="M24" s="58">
        <v>0</v>
      </c>
      <c r="N24" s="59">
        <v>0</v>
      </c>
      <c r="O24" s="57" t="e">
        <f>#REF!</f>
        <v>#REF!</v>
      </c>
      <c r="P24" s="58">
        <v>0</v>
      </c>
      <c r="Q24" s="58">
        <v>0</v>
      </c>
      <c r="R24" s="58">
        <v>0</v>
      </c>
      <c r="S24" s="58">
        <v>0</v>
      </c>
      <c r="T24" s="59">
        <v>0</v>
      </c>
      <c r="U24" s="57" t="e">
        <f>#REF!</f>
        <v>#REF!</v>
      </c>
      <c r="V24" s="58">
        <v>0</v>
      </c>
      <c r="W24" s="58">
        <v>0</v>
      </c>
      <c r="X24" s="58">
        <v>0</v>
      </c>
      <c r="Y24" s="58">
        <v>0</v>
      </c>
      <c r="Z24" s="59">
        <v>0</v>
      </c>
    </row>
    <row r="25" spans="1:26" ht="14.25" customHeight="1" x14ac:dyDescent="0.2">
      <c r="A25" s="11" t="s">
        <v>68</v>
      </c>
      <c r="B25" s="65" t="s">
        <v>27</v>
      </c>
      <c r="C25" s="57" t="e">
        <f>#REF!</f>
        <v>#REF!</v>
      </c>
      <c r="D25" s="58">
        <v>0</v>
      </c>
      <c r="E25" s="58">
        <v>0</v>
      </c>
      <c r="F25" s="58">
        <v>0</v>
      </c>
      <c r="G25" s="58">
        <v>0</v>
      </c>
      <c r="H25" s="59">
        <v>0</v>
      </c>
      <c r="I25" s="57" t="e">
        <f>#REF!</f>
        <v>#REF!</v>
      </c>
      <c r="J25" s="58">
        <v>0</v>
      </c>
      <c r="K25" s="58">
        <v>0</v>
      </c>
      <c r="L25" s="58">
        <v>0</v>
      </c>
      <c r="M25" s="58">
        <v>0</v>
      </c>
      <c r="N25" s="59">
        <v>0</v>
      </c>
      <c r="O25" s="57" t="e">
        <f>#REF!</f>
        <v>#REF!</v>
      </c>
      <c r="P25" s="58">
        <v>0</v>
      </c>
      <c r="Q25" s="58">
        <v>0</v>
      </c>
      <c r="R25" s="58">
        <v>0</v>
      </c>
      <c r="S25" s="58">
        <v>0</v>
      </c>
      <c r="T25" s="59">
        <v>0</v>
      </c>
      <c r="U25" s="57" t="e">
        <f>#REF!</f>
        <v>#REF!</v>
      </c>
      <c r="V25" s="58">
        <v>0</v>
      </c>
      <c r="W25" s="58">
        <v>0</v>
      </c>
      <c r="X25" s="58">
        <v>0</v>
      </c>
      <c r="Y25" s="58">
        <v>0</v>
      </c>
      <c r="Z25" s="59">
        <v>0</v>
      </c>
    </row>
    <row r="26" spans="1:26" ht="14.25" customHeight="1" x14ac:dyDescent="0.2">
      <c r="A26" s="11">
        <v>16</v>
      </c>
      <c r="B26" s="56" t="s">
        <v>42</v>
      </c>
      <c r="C26" s="57" t="e">
        <f>#REF!</f>
        <v>#REF!</v>
      </c>
      <c r="D26" s="58">
        <v>0</v>
      </c>
      <c r="E26" s="58">
        <v>0</v>
      </c>
      <c r="F26" s="58">
        <v>0</v>
      </c>
      <c r="G26" s="58">
        <v>0</v>
      </c>
      <c r="H26" s="59">
        <v>0</v>
      </c>
      <c r="I26" s="57" t="e">
        <f>#REF!</f>
        <v>#REF!</v>
      </c>
      <c r="J26" s="58">
        <v>0</v>
      </c>
      <c r="K26" s="58">
        <v>0</v>
      </c>
      <c r="L26" s="58">
        <v>0</v>
      </c>
      <c r="M26" s="58">
        <v>0</v>
      </c>
      <c r="N26" s="59">
        <v>0</v>
      </c>
      <c r="O26" s="57" t="e">
        <f>#REF!</f>
        <v>#REF!</v>
      </c>
      <c r="P26" s="58">
        <v>0</v>
      </c>
      <c r="Q26" s="58">
        <v>0</v>
      </c>
      <c r="R26" s="58">
        <v>0</v>
      </c>
      <c r="S26" s="58">
        <v>0</v>
      </c>
      <c r="T26" s="59">
        <v>0</v>
      </c>
      <c r="U26" s="57" t="e">
        <f>#REF!</f>
        <v>#REF!</v>
      </c>
      <c r="V26" s="58">
        <v>0</v>
      </c>
      <c r="W26" s="58">
        <v>0</v>
      </c>
      <c r="X26" s="58">
        <v>0</v>
      </c>
      <c r="Y26" s="58">
        <v>0</v>
      </c>
      <c r="Z26" s="59">
        <v>0</v>
      </c>
    </row>
    <row r="27" spans="1:26" ht="14.25" customHeight="1" x14ac:dyDescent="0.2">
      <c r="A27" s="11">
        <v>17</v>
      </c>
      <c r="B27" s="56" t="s">
        <v>3</v>
      </c>
      <c r="C27" s="57" t="e">
        <f>#REF!</f>
        <v>#REF!</v>
      </c>
      <c r="D27" s="58">
        <v>0</v>
      </c>
      <c r="E27" s="58">
        <v>0</v>
      </c>
      <c r="F27" s="58">
        <v>0</v>
      </c>
      <c r="G27" s="58">
        <v>0</v>
      </c>
      <c r="H27" s="59">
        <v>0</v>
      </c>
      <c r="I27" s="57" t="e">
        <f>#REF!</f>
        <v>#REF!</v>
      </c>
      <c r="J27" s="58">
        <v>0</v>
      </c>
      <c r="K27" s="58">
        <v>0</v>
      </c>
      <c r="L27" s="58">
        <v>0</v>
      </c>
      <c r="M27" s="58">
        <v>0</v>
      </c>
      <c r="N27" s="59">
        <v>0</v>
      </c>
      <c r="O27" s="57" t="e">
        <f>#REF!</f>
        <v>#REF!</v>
      </c>
      <c r="P27" s="58">
        <v>0</v>
      </c>
      <c r="Q27" s="58">
        <v>0</v>
      </c>
      <c r="R27" s="58">
        <v>0</v>
      </c>
      <c r="S27" s="58">
        <v>0</v>
      </c>
      <c r="T27" s="59">
        <v>0</v>
      </c>
      <c r="U27" s="57" t="e">
        <f>#REF!</f>
        <v>#REF!</v>
      </c>
      <c r="V27" s="58">
        <v>0</v>
      </c>
      <c r="W27" s="58">
        <v>0</v>
      </c>
      <c r="X27" s="58">
        <v>0</v>
      </c>
      <c r="Y27" s="58">
        <v>0</v>
      </c>
      <c r="Z27" s="59">
        <v>0</v>
      </c>
    </row>
    <row r="28" spans="1:26" ht="14.25" customHeight="1" x14ac:dyDescent="0.2">
      <c r="A28" s="11">
        <v>18</v>
      </c>
      <c r="B28" s="56" t="s">
        <v>4</v>
      </c>
      <c r="C28" s="57" t="e">
        <f>#REF!</f>
        <v>#REF!</v>
      </c>
      <c r="D28" s="58">
        <v>0</v>
      </c>
      <c r="E28" s="58">
        <v>0</v>
      </c>
      <c r="F28" s="58">
        <v>0</v>
      </c>
      <c r="G28" s="58">
        <v>0</v>
      </c>
      <c r="H28" s="59">
        <v>0</v>
      </c>
      <c r="I28" s="57" t="e">
        <f>#REF!</f>
        <v>#REF!</v>
      </c>
      <c r="J28" s="66">
        <v>0</v>
      </c>
      <c r="K28" s="66">
        <v>0</v>
      </c>
      <c r="L28" s="66">
        <v>0</v>
      </c>
      <c r="M28" s="66">
        <v>0</v>
      </c>
      <c r="N28" s="67">
        <v>0</v>
      </c>
      <c r="O28" s="57" t="e">
        <f>#REF!</f>
        <v>#REF!</v>
      </c>
      <c r="P28" s="66">
        <v>0</v>
      </c>
      <c r="Q28" s="66">
        <v>0</v>
      </c>
      <c r="R28" s="66">
        <v>0</v>
      </c>
      <c r="S28" s="66">
        <v>0</v>
      </c>
      <c r="T28" s="67">
        <v>0</v>
      </c>
      <c r="U28" s="57" t="e">
        <f>#REF!</f>
        <v>#REF!</v>
      </c>
      <c r="V28" s="66">
        <v>0</v>
      </c>
      <c r="W28" s="66">
        <v>0</v>
      </c>
      <c r="X28" s="66">
        <v>0</v>
      </c>
      <c r="Y28" s="66">
        <v>0</v>
      </c>
      <c r="Z28" s="67">
        <v>0</v>
      </c>
    </row>
    <row r="29" spans="1:26" ht="14.25" customHeight="1" x14ac:dyDescent="0.2">
      <c r="A29" s="11">
        <v>19</v>
      </c>
      <c r="B29" s="56" t="s">
        <v>43</v>
      </c>
      <c r="C29" s="57" t="e">
        <f>#REF!</f>
        <v>#REF!</v>
      </c>
      <c r="D29" s="58">
        <v>0</v>
      </c>
      <c r="E29" s="58">
        <v>0</v>
      </c>
      <c r="F29" s="58">
        <v>0</v>
      </c>
      <c r="G29" s="58">
        <v>0</v>
      </c>
      <c r="H29" s="59">
        <v>0</v>
      </c>
      <c r="I29" s="57" t="e">
        <f>#REF!</f>
        <v>#REF!</v>
      </c>
      <c r="J29" s="66">
        <v>0</v>
      </c>
      <c r="K29" s="66">
        <v>0</v>
      </c>
      <c r="L29" s="66">
        <v>0</v>
      </c>
      <c r="M29" s="66">
        <v>0</v>
      </c>
      <c r="N29" s="67">
        <v>0</v>
      </c>
      <c r="O29" s="57" t="e">
        <f>#REF!</f>
        <v>#REF!</v>
      </c>
      <c r="P29" s="66">
        <v>0</v>
      </c>
      <c r="Q29" s="66">
        <v>0</v>
      </c>
      <c r="R29" s="66">
        <v>0</v>
      </c>
      <c r="S29" s="66">
        <v>0</v>
      </c>
      <c r="T29" s="67">
        <v>0</v>
      </c>
      <c r="U29" s="57" t="e">
        <f>#REF!</f>
        <v>#REF!</v>
      </c>
      <c r="V29" s="66">
        <v>0</v>
      </c>
      <c r="W29" s="66">
        <v>0</v>
      </c>
      <c r="X29" s="66">
        <v>0</v>
      </c>
      <c r="Y29" s="66">
        <v>0</v>
      </c>
      <c r="Z29" s="67">
        <v>0</v>
      </c>
    </row>
    <row r="30" spans="1:26" ht="14.25" customHeight="1" x14ac:dyDescent="0.2">
      <c r="A30" s="11">
        <v>20</v>
      </c>
      <c r="B30" s="56" t="s">
        <v>5</v>
      </c>
      <c r="C30" s="57" t="e">
        <f>#REF!</f>
        <v>#REF!</v>
      </c>
      <c r="D30" s="58">
        <v>0</v>
      </c>
      <c r="E30" s="58">
        <v>0</v>
      </c>
      <c r="F30" s="58">
        <v>0</v>
      </c>
      <c r="G30" s="58">
        <v>0</v>
      </c>
      <c r="H30" s="59">
        <v>0</v>
      </c>
      <c r="I30" s="57" t="e">
        <f>#REF!</f>
        <v>#REF!</v>
      </c>
      <c r="J30" s="66">
        <v>0</v>
      </c>
      <c r="K30" s="66">
        <v>0</v>
      </c>
      <c r="L30" s="66">
        <v>0</v>
      </c>
      <c r="M30" s="66">
        <v>0</v>
      </c>
      <c r="N30" s="67">
        <v>0</v>
      </c>
      <c r="O30" s="57" t="e">
        <f>#REF!</f>
        <v>#REF!</v>
      </c>
      <c r="P30" s="66">
        <v>0</v>
      </c>
      <c r="Q30" s="66">
        <v>0</v>
      </c>
      <c r="R30" s="66">
        <v>0</v>
      </c>
      <c r="S30" s="66">
        <v>0</v>
      </c>
      <c r="T30" s="67">
        <v>0</v>
      </c>
      <c r="U30" s="57" t="e">
        <f>#REF!</f>
        <v>#REF!</v>
      </c>
      <c r="V30" s="66">
        <v>0</v>
      </c>
      <c r="W30" s="66">
        <v>0</v>
      </c>
      <c r="X30" s="66">
        <v>0</v>
      </c>
      <c r="Y30" s="66">
        <v>0</v>
      </c>
      <c r="Z30" s="67">
        <v>0</v>
      </c>
    </row>
    <row r="31" spans="1:26" ht="14.25" customHeight="1" x14ac:dyDescent="0.2">
      <c r="A31" s="11">
        <v>21</v>
      </c>
      <c r="B31" s="56" t="s">
        <v>6</v>
      </c>
      <c r="C31" s="57" t="e">
        <f>#REF!</f>
        <v>#REF!</v>
      </c>
      <c r="D31" s="58">
        <v>0</v>
      </c>
      <c r="E31" s="58">
        <v>0</v>
      </c>
      <c r="F31" s="58">
        <v>0</v>
      </c>
      <c r="G31" s="58">
        <v>0</v>
      </c>
      <c r="H31" s="59">
        <v>0</v>
      </c>
      <c r="I31" s="57" t="e">
        <f>#REF!</f>
        <v>#REF!</v>
      </c>
      <c r="J31" s="66">
        <v>0</v>
      </c>
      <c r="K31" s="66">
        <v>0</v>
      </c>
      <c r="L31" s="66">
        <v>0</v>
      </c>
      <c r="M31" s="66">
        <v>0</v>
      </c>
      <c r="N31" s="67">
        <v>0</v>
      </c>
      <c r="O31" s="57" t="e">
        <f>#REF!</f>
        <v>#REF!</v>
      </c>
      <c r="P31" s="66">
        <v>0</v>
      </c>
      <c r="Q31" s="66">
        <v>0</v>
      </c>
      <c r="R31" s="66">
        <v>0</v>
      </c>
      <c r="S31" s="66">
        <v>0</v>
      </c>
      <c r="T31" s="67">
        <v>0</v>
      </c>
      <c r="U31" s="57" t="e">
        <f>#REF!</f>
        <v>#REF!</v>
      </c>
      <c r="V31" s="66">
        <v>0</v>
      </c>
      <c r="W31" s="66">
        <v>0</v>
      </c>
      <c r="X31" s="66">
        <v>0</v>
      </c>
      <c r="Y31" s="66">
        <v>0</v>
      </c>
      <c r="Z31" s="67">
        <v>0</v>
      </c>
    </row>
    <row r="32" spans="1:26" ht="14.25" customHeight="1" x14ac:dyDescent="0.2">
      <c r="A32" s="11">
        <v>22</v>
      </c>
      <c r="B32" s="56" t="s">
        <v>44</v>
      </c>
      <c r="C32" s="57" t="e">
        <f>#REF!</f>
        <v>#REF!</v>
      </c>
      <c r="D32" s="58">
        <v>0</v>
      </c>
      <c r="E32" s="58">
        <v>0</v>
      </c>
      <c r="F32" s="58">
        <v>0</v>
      </c>
      <c r="G32" s="58">
        <v>0</v>
      </c>
      <c r="H32" s="59">
        <v>0</v>
      </c>
      <c r="I32" s="57" t="e">
        <f>#REF!</f>
        <v>#REF!</v>
      </c>
      <c r="J32" s="66">
        <v>0</v>
      </c>
      <c r="K32" s="66">
        <v>0</v>
      </c>
      <c r="L32" s="66">
        <v>0</v>
      </c>
      <c r="M32" s="66">
        <v>0</v>
      </c>
      <c r="N32" s="67">
        <v>0</v>
      </c>
      <c r="O32" s="57" t="e">
        <f>#REF!</f>
        <v>#REF!</v>
      </c>
      <c r="P32" s="66">
        <v>0</v>
      </c>
      <c r="Q32" s="66">
        <v>0</v>
      </c>
      <c r="R32" s="66">
        <v>0</v>
      </c>
      <c r="S32" s="66">
        <v>0</v>
      </c>
      <c r="T32" s="67">
        <v>0</v>
      </c>
      <c r="U32" s="57" t="e">
        <f>#REF!</f>
        <v>#REF!</v>
      </c>
      <c r="V32" s="66">
        <v>0</v>
      </c>
      <c r="W32" s="66">
        <v>0</v>
      </c>
      <c r="X32" s="66">
        <v>0</v>
      </c>
      <c r="Y32" s="66">
        <v>0</v>
      </c>
      <c r="Z32" s="67">
        <v>0</v>
      </c>
    </row>
    <row r="33" spans="1:26" ht="14.25" customHeight="1" x14ac:dyDescent="0.2">
      <c r="A33" s="11">
        <v>23</v>
      </c>
      <c r="B33" s="56" t="s">
        <v>45</v>
      </c>
      <c r="C33" s="57" t="e">
        <f>#REF!</f>
        <v>#REF!</v>
      </c>
      <c r="D33" s="58">
        <v>0</v>
      </c>
      <c r="E33" s="58">
        <v>0</v>
      </c>
      <c r="F33" s="58">
        <v>0</v>
      </c>
      <c r="G33" s="58">
        <v>0</v>
      </c>
      <c r="H33" s="59">
        <v>0</v>
      </c>
      <c r="I33" s="57" t="e">
        <f>#REF!</f>
        <v>#REF!</v>
      </c>
      <c r="J33" s="66">
        <v>0</v>
      </c>
      <c r="K33" s="66">
        <v>0</v>
      </c>
      <c r="L33" s="66">
        <v>0</v>
      </c>
      <c r="M33" s="66">
        <v>0</v>
      </c>
      <c r="N33" s="67">
        <v>0</v>
      </c>
      <c r="O33" s="57" t="e">
        <f>#REF!</f>
        <v>#REF!</v>
      </c>
      <c r="P33" s="66">
        <v>0</v>
      </c>
      <c r="Q33" s="66">
        <v>0</v>
      </c>
      <c r="R33" s="66">
        <v>0</v>
      </c>
      <c r="S33" s="66">
        <v>0</v>
      </c>
      <c r="T33" s="67">
        <v>0</v>
      </c>
      <c r="U33" s="57" t="e">
        <f>#REF!</f>
        <v>#REF!</v>
      </c>
      <c r="V33" s="66">
        <v>0</v>
      </c>
      <c r="W33" s="66">
        <v>0</v>
      </c>
      <c r="X33" s="66">
        <v>0</v>
      </c>
      <c r="Y33" s="66">
        <v>0</v>
      </c>
      <c r="Z33" s="67">
        <v>0</v>
      </c>
    </row>
    <row r="34" spans="1:26" ht="14.25" customHeight="1" x14ac:dyDescent="0.2">
      <c r="A34" s="11">
        <v>24</v>
      </c>
      <c r="B34" s="56" t="s">
        <v>7</v>
      </c>
      <c r="C34" s="57" t="e">
        <f>#REF!</f>
        <v>#REF!</v>
      </c>
      <c r="D34" s="58">
        <v>0</v>
      </c>
      <c r="E34" s="58">
        <v>0</v>
      </c>
      <c r="F34" s="58">
        <v>0</v>
      </c>
      <c r="G34" s="58">
        <v>0</v>
      </c>
      <c r="H34" s="59">
        <v>0</v>
      </c>
      <c r="I34" s="57" t="e">
        <f>#REF!</f>
        <v>#REF!</v>
      </c>
      <c r="J34" s="66">
        <v>0</v>
      </c>
      <c r="K34" s="66">
        <v>0</v>
      </c>
      <c r="L34" s="66">
        <v>0</v>
      </c>
      <c r="M34" s="66">
        <v>0</v>
      </c>
      <c r="N34" s="67">
        <v>0</v>
      </c>
      <c r="O34" s="57" t="e">
        <f>#REF!</f>
        <v>#REF!</v>
      </c>
      <c r="P34" s="66">
        <v>0</v>
      </c>
      <c r="Q34" s="66">
        <v>0</v>
      </c>
      <c r="R34" s="66">
        <v>0</v>
      </c>
      <c r="S34" s="66">
        <v>0</v>
      </c>
      <c r="T34" s="67">
        <v>0</v>
      </c>
      <c r="U34" s="57" t="e">
        <f>#REF!</f>
        <v>#REF!</v>
      </c>
      <c r="V34" s="66">
        <v>0</v>
      </c>
      <c r="W34" s="66">
        <v>0</v>
      </c>
      <c r="X34" s="66">
        <v>0</v>
      </c>
      <c r="Y34" s="66">
        <v>0</v>
      </c>
      <c r="Z34" s="67">
        <v>0</v>
      </c>
    </row>
    <row r="35" spans="1:26" ht="14.25" customHeight="1" x14ac:dyDescent="0.2">
      <c r="A35" s="11">
        <v>25</v>
      </c>
      <c r="B35" s="56" t="s">
        <v>46</v>
      </c>
      <c r="C35" s="57" t="e">
        <f>#REF!</f>
        <v>#REF!</v>
      </c>
      <c r="D35" s="58">
        <v>0</v>
      </c>
      <c r="E35" s="58">
        <v>0</v>
      </c>
      <c r="F35" s="58">
        <v>0</v>
      </c>
      <c r="G35" s="58">
        <v>0</v>
      </c>
      <c r="H35" s="59">
        <v>0</v>
      </c>
      <c r="I35" s="57" t="e">
        <f>#REF!</f>
        <v>#REF!</v>
      </c>
      <c r="J35" s="66">
        <v>0</v>
      </c>
      <c r="K35" s="66">
        <v>0</v>
      </c>
      <c r="L35" s="66">
        <v>0</v>
      </c>
      <c r="M35" s="66">
        <v>0</v>
      </c>
      <c r="N35" s="67">
        <v>0</v>
      </c>
      <c r="O35" s="57" t="e">
        <f>#REF!</f>
        <v>#REF!</v>
      </c>
      <c r="P35" s="66">
        <v>0</v>
      </c>
      <c r="Q35" s="66">
        <v>0</v>
      </c>
      <c r="R35" s="66">
        <v>0</v>
      </c>
      <c r="S35" s="66">
        <v>0</v>
      </c>
      <c r="T35" s="67">
        <v>0</v>
      </c>
      <c r="U35" s="57" t="e">
        <f>#REF!</f>
        <v>#REF!</v>
      </c>
      <c r="V35" s="66">
        <v>0</v>
      </c>
      <c r="W35" s="66">
        <v>0</v>
      </c>
      <c r="X35" s="66">
        <v>0</v>
      </c>
      <c r="Y35" s="66">
        <v>0</v>
      </c>
      <c r="Z35" s="67">
        <v>0</v>
      </c>
    </row>
    <row r="36" spans="1:26" ht="14.25" customHeight="1" x14ac:dyDescent="0.2">
      <c r="A36" s="11">
        <v>26</v>
      </c>
      <c r="B36" s="56" t="s">
        <v>47</v>
      </c>
      <c r="C36" s="57" t="e">
        <f>#REF!</f>
        <v>#REF!</v>
      </c>
      <c r="D36" s="58">
        <v>0</v>
      </c>
      <c r="E36" s="58">
        <v>0</v>
      </c>
      <c r="F36" s="58">
        <v>0</v>
      </c>
      <c r="G36" s="58">
        <v>0</v>
      </c>
      <c r="H36" s="59">
        <v>0</v>
      </c>
      <c r="I36" s="57" t="e">
        <f>#REF!</f>
        <v>#REF!</v>
      </c>
      <c r="J36" s="66">
        <v>0</v>
      </c>
      <c r="K36" s="66">
        <v>0</v>
      </c>
      <c r="L36" s="66">
        <v>0</v>
      </c>
      <c r="M36" s="66">
        <v>0</v>
      </c>
      <c r="N36" s="67">
        <v>0</v>
      </c>
      <c r="O36" s="57" t="e">
        <f>#REF!</f>
        <v>#REF!</v>
      </c>
      <c r="P36" s="66">
        <v>0</v>
      </c>
      <c r="Q36" s="66">
        <v>0</v>
      </c>
      <c r="R36" s="66">
        <v>0</v>
      </c>
      <c r="S36" s="66">
        <v>0</v>
      </c>
      <c r="T36" s="67">
        <v>0</v>
      </c>
      <c r="U36" s="57" t="e">
        <f>#REF!</f>
        <v>#REF!</v>
      </c>
      <c r="V36" s="66">
        <v>0</v>
      </c>
      <c r="W36" s="66">
        <v>0</v>
      </c>
      <c r="X36" s="66">
        <v>0</v>
      </c>
      <c r="Y36" s="66">
        <v>0</v>
      </c>
      <c r="Z36" s="67">
        <v>0</v>
      </c>
    </row>
    <row r="37" spans="1:26" ht="14.25" customHeight="1" x14ac:dyDescent="0.2">
      <c r="A37" s="11">
        <v>27</v>
      </c>
      <c r="B37" s="56" t="s">
        <v>48</v>
      </c>
      <c r="C37" s="57" t="e">
        <f>#REF!</f>
        <v>#REF!</v>
      </c>
      <c r="D37" s="58">
        <v>0</v>
      </c>
      <c r="E37" s="58">
        <v>0</v>
      </c>
      <c r="F37" s="58">
        <v>0</v>
      </c>
      <c r="G37" s="58">
        <v>0</v>
      </c>
      <c r="H37" s="59">
        <v>0</v>
      </c>
      <c r="I37" s="57" t="e">
        <f>#REF!</f>
        <v>#REF!</v>
      </c>
      <c r="J37" s="66">
        <v>0</v>
      </c>
      <c r="K37" s="66">
        <v>0</v>
      </c>
      <c r="L37" s="66">
        <v>0</v>
      </c>
      <c r="M37" s="66">
        <v>0</v>
      </c>
      <c r="N37" s="67">
        <v>0</v>
      </c>
      <c r="O37" s="57" t="e">
        <f>#REF!</f>
        <v>#REF!</v>
      </c>
      <c r="P37" s="66">
        <v>0</v>
      </c>
      <c r="Q37" s="66">
        <v>0</v>
      </c>
      <c r="R37" s="66">
        <v>0</v>
      </c>
      <c r="S37" s="66">
        <v>0</v>
      </c>
      <c r="T37" s="67">
        <v>0</v>
      </c>
      <c r="U37" s="57" t="e">
        <f>#REF!</f>
        <v>#REF!</v>
      </c>
      <c r="V37" s="66">
        <v>0</v>
      </c>
      <c r="W37" s="66">
        <v>0</v>
      </c>
      <c r="X37" s="66">
        <v>0</v>
      </c>
      <c r="Y37" s="66">
        <v>0</v>
      </c>
      <c r="Z37" s="67">
        <v>0</v>
      </c>
    </row>
    <row r="38" spans="1:26" ht="14.25" customHeight="1" x14ac:dyDescent="0.2">
      <c r="A38" s="11">
        <v>28</v>
      </c>
      <c r="B38" s="56" t="s">
        <v>8</v>
      </c>
      <c r="C38" s="57" t="e">
        <f>#REF!</f>
        <v>#REF!</v>
      </c>
      <c r="D38" s="58">
        <v>0</v>
      </c>
      <c r="E38" s="58">
        <v>0</v>
      </c>
      <c r="F38" s="58">
        <v>0</v>
      </c>
      <c r="G38" s="58">
        <v>0</v>
      </c>
      <c r="H38" s="59">
        <v>0</v>
      </c>
      <c r="I38" s="57" t="e">
        <f>#REF!</f>
        <v>#REF!</v>
      </c>
      <c r="J38" s="66">
        <v>0</v>
      </c>
      <c r="K38" s="66">
        <v>0</v>
      </c>
      <c r="L38" s="66">
        <v>0</v>
      </c>
      <c r="M38" s="66">
        <v>0</v>
      </c>
      <c r="N38" s="67">
        <v>0</v>
      </c>
      <c r="O38" s="57" t="e">
        <f>#REF!</f>
        <v>#REF!</v>
      </c>
      <c r="P38" s="66">
        <v>0</v>
      </c>
      <c r="Q38" s="66">
        <v>0</v>
      </c>
      <c r="R38" s="66">
        <v>0</v>
      </c>
      <c r="S38" s="66">
        <v>0</v>
      </c>
      <c r="T38" s="67">
        <v>0</v>
      </c>
      <c r="U38" s="57" t="e">
        <f>#REF!</f>
        <v>#REF!</v>
      </c>
      <c r="V38" s="66">
        <v>0</v>
      </c>
      <c r="W38" s="66">
        <v>0</v>
      </c>
      <c r="X38" s="66">
        <v>0</v>
      </c>
      <c r="Y38" s="66">
        <v>0</v>
      </c>
      <c r="Z38" s="67">
        <v>0</v>
      </c>
    </row>
    <row r="39" spans="1:26" ht="14.25" customHeight="1" x14ac:dyDescent="0.2">
      <c r="A39" s="11">
        <v>29</v>
      </c>
      <c r="B39" s="56" t="s">
        <v>49</v>
      </c>
      <c r="C39" s="57" t="e">
        <f>#REF!</f>
        <v>#REF!</v>
      </c>
      <c r="D39" s="58">
        <v>0</v>
      </c>
      <c r="E39" s="58">
        <v>0</v>
      </c>
      <c r="F39" s="58">
        <v>0</v>
      </c>
      <c r="G39" s="58">
        <v>0</v>
      </c>
      <c r="H39" s="59">
        <v>0</v>
      </c>
      <c r="I39" s="57" t="e">
        <f>#REF!</f>
        <v>#REF!</v>
      </c>
      <c r="J39" s="66">
        <v>0</v>
      </c>
      <c r="K39" s="66">
        <v>0</v>
      </c>
      <c r="L39" s="66">
        <v>0</v>
      </c>
      <c r="M39" s="66">
        <v>0</v>
      </c>
      <c r="N39" s="67">
        <v>0</v>
      </c>
      <c r="O39" s="57" t="e">
        <f>#REF!</f>
        <v>#REF!</v>
      </c>
      <c r="P39" s="66">
        <v>0</v>
      </c>
      <c r="Q39" s="66">
        <v>0</v>
      </c>
      <c r="R39" s="66">
        <v>0</v>
      </c>
      <c r="S39" s="66">
        <v>0</v>
      </c>
      <c r="T39" s="67">
        <v>0</v>
      </c>
      <c r="U39" s="57" t="e">
        <f>#REF!</f>
        <v>#REF!</v>
      </c>
      <c r="V39" s="66">
        <v>0</v>
      </c>
      <c r="W39" s="66">
        <v>0</v>
      </c>
      <c r="X39" s="66">
        <v>0</v>
      </c>
      <c r="Y39" s="66">
        <v>0</v>
      </c>
      <c r="Z39" s="67">
        <v>0</v>
      </c>
    </row>
    <row r="40" spans="1:26" ht="14.25" customHeight="1" x14ac:dyDescent="0.2">
      <c r="A40" s="11">
        <v>30</v>
      </c>
      <c r="B40" s="56" t="s">
        <v>9</v>
      </c>
      <c r="C40" s="57" t="e">
        <f>#REF!</f>
        <v>#REF!</v>
      </c>
      <c r="D40" s="58">
        <v>0</v>
      </c>
      <c r="E40" s="58">
        <v>0</v>
      </c>
      <c r="F40" s="58">
        <v>0</v>
      </c>
      <c r="G40" s="58">
        <v>0</v>
      </c>
      <c r="H40" s="59">
        <v>0</v>
      </c>
      <c r="I40" s="57" t="e">
        <f>#REF!</f>
        <v>#REF!</v>
      </c>
      <c r="J40" s="58">
        <v>0</v>
      </c>
      <c r="K40" s="58">
        <v>0</v>
      </c>
      <c r="L40" s="58">
        <v>0</v>
      </c>
      <c r="M40" s="58">
        <v>0</v>
      </c>
      <c r="N40" s="59">
        <v>0</v>
      </c>
      <c r="O40" s="57" t="e">
        <f>#REF!</f>
        <v>#REF!</v>
      </c>
      <c r="P40" s="58">
        <v>0</v>
      </c>
      <c r="Q40" s="58">
        <v>0</v>
      </c>
      <c r="R40" s="58">
        <v>0</v>
      </c>
      <c r="S40" s="58">
        <v>0</v>
      </c>
      <c r="T40" s="59">
        <v>0</v>
      </c>
      <c r="U40" s="57" t="e">
        <f>#REF!</f>
        <v>#REF!</v>
      </c>
      <c r="V40" s="58">
        <v>0</v>
      </c>
      <c r="W40" s="58">
        <v>0</v>
      </c>
      <c r="X40" s="58">
        <v>0</v>
      </c>
      <c r="Y40" s="58">
        <v>0</v>
      </c>
      <c r="Z40" s="59">
        <v>0</v>
      </c>
    </row>
    <row r="41" spans="1:26" ht="14.25" customHeight="1" x14ac:dyDescent="0.2">
      <c r="A41" s="11">
        <v>31</v>
      </c>
      <c r="B41" s="56" t="s">
        <v>10</v>
      </c>
      <c r="C41" s="57" t="e">
        <f>#REF!</f>
        <v>#REF!</v>
      </c>
      <c r="D41" s="58">
        <v>0</v>
      </c>
      <c r="E41" s="58">
        <v>0</v>
      </c>
      <c r="F41" s="58">
        <v>0</v>
      </c>
      <c r="G41" s="58">
        <v>0</v>
      </c>
      <c r="H41" s="59">
        <v>0</v>
      </c>
      <c r="I41" s="57" t="e">
        <f>#REF!</f>
        <v>#REF!</v>
      </c>
      <c r="J41" s="58">
        <v>0</v>
      </c>
      <c r="K41" s="58">
        <v>0</v>
      </c>
      <c r="L41" s="58">
        <v>0</v>
      </c>
      <c r="M41" s="58">
        <v>0</v>
      </c>
      <c r="N41" s="59">
        <v>0</v>
      </c>
      <c r="O41" s="57" t="e">
        <f>#REF!</f>
        <v>#REF!</v>
      </c>
      <c r="P41" s="58">
        <v>0</v>
      </c>
      <c r="Q41" s="58">
        <v>0</v>
      </c>
      <c r="R41" s="58">
        <v>0</v>
      </c>
      <c r="S41" s="58">
        <v>0</v>
      </c>
      <c r="T41" s="59">
        <v>0</v>
      </c>
      <c r="U41" s="57" t="e">
        <f>#REF!</f>
        <v>#REF!</v>
      </c>
      <c r="V41" s="58">
        <v>0</v>
      </c>
      <c r="W41" s="58">
        <v>0</v>
      </c>
      <c r="X41" s="58">
        <v>0</v>
      </c>
      <c r="Y41" s="58">
        <v>0</v>
      </c>
      <c r="Z41" s="59">
        <v>0</v>
      </c>
    </row>
    <row r="42" spans="1:26" ht="14.25" customHeight="1" x14ac:dyDescent="0.2">
      <c r="A42" s="11">
        <v>32</v>
      </c>
      <c r="B42" s="56" t="s">
        <v>11</v>
      </c>
      <c r="C42" s="57" t="e">
        <f>#REF!</f>
        <v>#REF!</v>
      </c>
      <c r="D42" s="58">
        <v>0</v>
      </c>
      <c r="E42" s="58">
        <v>0</v>
      </c>
      <c r="F42" s="58">
        <v>0</v>
      </c>
      <c r="G42" s="58">
        <v>0</v>
      </c>
      <c r="H42" s="59">
        <v>0</v>
      </c>
      <c r="I42" s="57" t="e">
        <f>#REF!</f>
        <v>#REF!</v>
      </c>
      <c r="J42" s="58">
        <v>0</v>
      </c>
      <c r="K42" s="58">
        <v>0</v>
      </c>
      <c r="L42" s="58">
        <v>0</v>
      </c>
      <c r="M42" s="58">
        <v>0</v>
      </c>
      <c r="N42" s="59">
        <v>0</v>
      </c>
      <c r="O42" s="57" t="e">
        <f>#REF!</f>
        <v>#REF!</v>
      </c>
      <c r="P42" s="58">
        <v>0</v>
      </c>
      <c r="Q42" s="58">
        <v>0</v>
      </c>
      <c r="R42" s="58">
        <v>0</v>
      </c>
      <c r="S42" s="58">
        <v>0</v>
      </c>
      <c r="T42" s="59">
        <v>0</v>
      </c>
      <c r="U42" s="57" t="e">
        <f>#REF!</f>
        <v>#REF!</v>
      </c>
      <c r="V42" s="58">
        <v>0</v>
      </c>
      <c r="W42" s="58">
        <v>0</v>
      </c>
      <c r="X42" s="58">
        <v>0</v>
      </c>
      <c r="Y42" s="58">
        <v>0</v>
      </c>
      <c r="Z42" s="59">
        <v>0</v>
      </c>
    </row>
    <row r="43" spans="1:26" ht="14.25" customHeight="1" x14ac:dyDescent="0.2">
      <c r="A43" s="11">
        <v>33</v>
      </c>
      <c r="B43" s="56" t="s">
        <v>12</v>
      </c>
      <c r="C43" s="57" t="e">
        <f>#REF!</f>
        <v>#REF!</v>
      </c>
      <c r="D43" s="58">
        <v>0</v>
      </c>
      <c r="E43" s="58">
        <v>0</v>
      </c>
      <c r="F43" s="58">
        <v>0</v>
      </c>
      <c r="G43" s="58">
        <v>0</v>
      </c>
      <c r="H43" s="59">
        <v>0</v>
      </c>
      <c r="I43" s="57" t="e">
        <f>#REF!</f>
        <v>#REF!</v>
      </c>
      <c r="J43" s="58">
        <v>0</v>
      </c>
      <c r="K43" s="58">
        <v>0</v>
      </c>
      <c r="L43" s="58">
        <v>0</v>
      </c>
      <c r="M43" s="58">
        <v>0</v>
      </c>
      <c r="N43" s="59">
        <v>0</v>
      </c>
      <c r="O43" s="57" t="e">
        <f>#REF!</f>
        <v>#REF!</v>
      </c>
      <c r="P43" s="58">
        <v>0</v>
      </c>
      <c r="Q43" s="58">
        <v>0</v>
      </c>
      <c r="R43" s="58">
        <v>0</v>
      </c>
      <c r="S43" s="58">
        <v>0</v>
      </c>
      <c r="T43" s="59">
        <v>0</v>
      </c>
      <c r="U43" s="57" t="e">
        <f>#REF!</f>
        <v>#REF!</v>
      </c>
      <c r="V43" s="58">
        <v>0</v>
      </c>
      <c r="W43" s="58">
        <v>0</v>
      </c>
      <c r="X43" s="58">
        <v>0</v>
      </c>
      <c r="Y43" s="58">
        <v>0</v>
      </c>
      <c r="Z43" s="59">
        <v>0</v>
      </c>
    </row>
    <row r="44" spans="1:26" ht="14.25" customHeight="1" x14ac:dyDescent="0.2">
      <c r="A44" s="11">
        <v>34</v>
      </c>
      <c r="B44" s="56" t="s">
        <v>13</v>
      </c>
      <c r="C44" s="57" t="e">
        <f>#REF!</f>
        <v>#REF!</v>
      </c>
      <c r="D44" s="58">
        <v>0</v>
      </c>
      <c r="E44" s="58">
        <v>0</v>
      </c>
      <c r="F44" s="58">
        <v>0</v>
      </c>
      <c r="G44" s="58">
        <v>0</v>
      </c>
      <c r="H44" s="59">
        <v>0</v>
      </c>
      <c r="I44" s="57" t="e">
        <f>#REF!</f>
        <v>#REF!</v>
      </c>
      <c r="J44" s="58">
        <v>0</v>
      </c>
      <c r="K44" s="58">
        <v>0</v>
      </c>
      <c r="L44" s="58">
        <v>0</v>
      </c>
      <c r="M44" s="58">
        <v>0</v>
      </c>
      <c r="N44" s="59">
        <v>0</v>
      </c>
      <c r="O44" s="57" t="e">
        <f>#REF!</f>
        <v>#REF!</v>
      </c>
      <c r="P44" s="58">
        <v>0</v>
      </c>
      <c r="Q44" s="58">
        <v>0</v>
      </c>
      <c r="R44" s="58">
        <v>0</v>
      </c>
      <c r="S44" s="58">
        <v>0</v>
      </c>
      <c r="T44" s="59">
        <v>0</v>
      </c>
      <c r="U44" s="57" t="e">
        <f>#REF!</f>
        <v>#REF!</v>
      </c>
      <c r="V44" s="58">
        <v>0</v>
      </c>
      <c r="W44" s="58">
        <v>0</v>
      </c>
      <c r="X44" s="58">
        <v>0</v>
      </c>
      <c r="Y44" s="58">
        <v>0</v>
      </c>
      <c r="Z44" s="59">
        <v>0</v>
      </c>
    </row>
    <row r="45" spans="1:26" ht="14.25" customHeight="1" x14ac:dyDescent="0.2">
      <c r="A45" s="11">
        <v>35</v>
      </c>
      <c r="B45" s="56" t="s">
        <v>14</v>
      </c>
      <c r="C45" s="57" t="e">
        <f>#REF!</f>
        <v>#REF!</v>
      </c>
      <c r="D45" s="58">
        <v>0</v>
      </c>
      <c r="E45" s="58">
        <v>0</v>
      </c>
      <c r="F45" s="58">
        <v>0</v>
      </c>
      <c r="G45" s="58">
        <v>0</v>
      </c>
      <c r="H45" s="59">
        <v>0</v>
      </c>
      <c r="I45" s="57" t="e">
        <f>#REF!</f>
        <v>#REF!</v>
      </c>
      <c r="J45" s="58">
        <v>0</v>
      </c>
      <c r="K45" s="58">
        <v>0</v>
      </c>
      <c r="L45" s="58">
        <v>0</v>
      </c>
      <c r="M45" s="58">
        <v>0</v>
      </c>
      <c r="N45" s="59">
        <v>0</v>
      </c>
      <c r="O45" s="57" t="e">
        <f>#REF!</f>
        <v>#REF!</v>
      </c>
      <c r="P45" s="58">
        <v>0</v>
      </c>
      <c r="Q45" s="58">
        <v>0</v>
      </c>
      <c r="R45" s="58">
        <v>0</v>
      </c>
      <c r="S45" s="58">
        <v>0</v>
      </c>
      <c r="T45" s="59">
        <v>0</v>
      </c>
      <c r="U45" s="57" t="e">
        <f>#REF!</f>
        <v>#REF!</v>
      </c>
      <c r="V45" s="58">
        <v>0</v>
      </c>
      <c r="W45" s="58">
        <v>0</v>
      </c>
      <c r="X45" s="58">
        <v>0</v>
      </c>
      <c r="Y45" s="58">
        <v>0</v>
      </c>
      <c r="Z45" s="59">
        <v>0</v>
      </c>
    </row>
    <row r="46" spans="1:26" ht="14.25" customHeight="1" x14ac:dyDescent="0.2">
      <c r="A46" s="11">
        <v>36</v>
      </c>
      <c r="B46" s="56" t="s">
        <v>50</v>
      </c>
      <c r="C46" s="57" t="e">
        <f>#REF!</f>
        <v>#REF!</v>
      </c>
      <c r="D46" s="58">
        <v>0</v>
      </c>
      <c r="E46" s="58">
        <v>0</v>
      </c>
      <c r="F46" s="58">
        <v>0</v>
      </c>
      <c r="G46" s="58">
        <v>0</v>
      </c>
      <c r="H46" s="59">
        <v>0</v>
      </c>
      <c r="I46" s="57" t="e">
        <f>#REF!</f>
        <v>#REF!</v>
      </c>
      <c r="J46" s="58">
        <v>0</v>
      </c>
      <c r="K46" s="58">
        <v>0</v>
      </c>
      <c r="L46" s="58">
        <v>0</v>
      </c>
      <c r="M46" s="58">
        <v>0</v>
      </c>
      <c r="N46" s="59">
        <v>0</v>
      </c>
      <c r="O46" s="57" t="e">
        <f>#REF!</f>
        <v>#REF!</v>
      </c>
      <c r="P46" s="58">
        <v>0</v>
      </c>
      <c r="Q46" s="58">
        <v>0</v>
      </c>
      <c r="R46" s="58">
        <v>0</v>
      </c>
      <c r="S46" s="58">
        <v>0</v>
      </c>
      <c r="T46" s="59">
        <v>0</v>
      </c>
      <c r="U46" s="57" t="e">
        <f>#REF!</f>
        <v>#REF!</v>
      </c>
      <c r="V46" s="58">
        <v>0</v>
      </c>
      <c r="W46" s="58">
        <v>0</v>
      </c>
      <c r="X46" s="58">
        <v>0</v>
      </c>
      <c r="Y46" s="58">
        <v>0</v>
      </c>
      <c r="Z46" s="59">
        <v>0</v>
      </c>
    </row>
    <row r="47" spans="1:26" ht="14.25" customHeight="1" x14ac:dyDescent="0.2">
      <c r="A47" s="11">
        <v>37</v>
      </c>
      <c r="B47" s="56" t="s">
        <v>51</v>
      </c>
      <c r="C47" s="57" t="e">
        <f>#REF!</f>
        <v>#REF!</v>
      </c>
      <c r="D47" s="58">
        <v>0</v>
      </c>
      <c r="E47" s="58">
        <v>0</v>
      </c>
      <c r="F47" s="58">
        <v>0</v>
      </c>
      <c r="G47" s="58">
        <v>0</v>
      </c>
      <c r="H47" s="59">
        <v>0</v>
      </c>
      <c r="I47" s="57" t="e">
        <f>#REF!</f>
        <v>#REF!</v>
      </c>
      <c r="J47" s="58">
        <v>0</v>
      </c>
      <c r="K47" s="58">
        <v>0</v>
      </c>
      <c r="L47" s="58">
        <v>0</v>
      </c>
      <c r="M47" s="58">
        <v>0</v>
      </c>
      <c r="N47" s="59">
        <v>0</v>
      </c>
      <c r="O47" s="57" t="e">
        <f>#REF!</f>
        <v>#REF!</v>
      </c>
      <c r="P47" s="58">
        <v>0</v>
      </c>
      <c r="Q47" s="58">
        <v>0</v>
      </c>
      <c r="R47" s="58">
        <v>0</v>
      </c>
      <c r="S47" s="58">
        <v>0</v>
      </c>
      <c r="T47" s="59">
        <v>0</v>
      </c>
      <c r="U47" s="57" t="e">
        <f>#REF!</f>
        <v>#REF!</v>
      </c>
      <c r="V47" s="58">
        <v>0</v>
      </c>
      <c r="W47" s="58">
        <v>0</v>
      </c>
      <c r="X47" s="58">
        <v>0</v>
      </c>
      <c r="Y47" s="58">
        <v>0</v>
      </c>
      <c r="Z47" s="59">
        <v>0</v>
      </c>
    </row>
    <row r="48" spans="1:26" ht="14.25" customHeight="1" x14ac:dyDescent="0.2">
      <c r="A48" s="11">
        <v>38</v>
      </c>
      <c r="B48" s="56" t="s">
        <v>15</v>
      </c>
      <c r="C48" s="57" t="e">
        <f>#REF!</f>
        <v>#REF!</v>
      </c>
      <c r="D48" s="58">
        <v>0</v>
      </c>
      <c r="E48" s="58">
        <v>0</v>
      </c>
      <c r="F48" s="58">
        <v>0</v>
      </c>
      <c r="G48" s="58">
        <v>0</v>
      </c>
      <c r="H48" s="59">
        <v>0</v>
      </c>
      <c r="I48" s="57" t="e">
        <f>#REF!</f>
        <v>#REF!</v>
      </c>
      <c r="J48" s="58">
        <v>0</v>
      </c>
      <c r="K48" s="58">
        <v>0</v>
      </c>
      <c r="L48" s="58">
        <v>0</v>
      </c>
      <c r="M48" s="58">
        <v>0</v>
      </c>
      <c r="N48" s="59">
        <v>0</v>
      </c>
      <c r="O48" s="57" t="e">
        <f>#REF!</f>
        <v>#REF!</v>
      </c>
      <c r="P48" s="58">
        <v>0</v>
      </c>
      <c r="Q48" s="58">
        <v>0</v>
      </c>
      <c r="R48" s="58">
        <v>0</v>
      </c>
      <c r="S48" s="58">
        <v>0</v>
      </c>
      <c r="T48" s="59">
        <v>0</v>
      </c>
      <c r="U48" s="57" t="e">
        <f>#REF!</f>
        <v>#REF!</v>
      </c>
      <c r="V48" s="58">
        <v>0</v>
      </c>
      <c r="W48" s="58">
        <v>0</v>
      </c>
      <c r="X48" s="58">
        <v>0</v>
      </c>
      <c r="Y48" s="58">
        <v>0</v>
      </c>
      <c r="Z48" s="59">
        <v>0</v>
      </c>
    </row>
    <row r="49" spans="1:26" ht="14.25" customHeight="1" x14ac:dyDescent="0.2">
      <c r="A49" s="11">
        <v>39</v>
      </c>
      <c r="B49" s="56" t="s">
        <v>16</v>
      </c>
      <c r="C49" s="57" t="e">
        <f>#REF!</f>
        <v>#REF!</v>
      </c>
      <c r="D49" s="58">
        <v>0</v>
      </c>
      <c r="E49" s="58">
        <v>0</v>
      </c>
      <c r="F49" s="58">
        <v>0</v>
      </c>
      <c r="G49" s="58">
        <v>0</v>
      </c>
      <c r="H49" s="59">
        <v>0</v>
      </c>
      <c r="I49" s="57" t="e">
        <f>#REF!</f>
        <v>#REF!</v>
      </c>
      <c r="J49" s="58">
        <v>0</v>
      </c>
      <c r="K49" s="58">
        <v>0</v>
      </c>
      <c r="L49" s="58">
        <v>0</v>
      </c>
      <c r="M49" s="58">
        <v>0</v>
      </c>
      <c r="N49" s="59">
        <v>0</v>
      </c>
      <c r="O49" s="57" t="e">
        <f>#REF!</f>
        <v>#REF!</v>
      </c>
      <c r="P49" s="58">
        <v>0</v>
      </c>
      <c r="Q49" s="58">
        <v>0</v>
      </c>
      <c r="R49" s="58">
        <v>0</v>
      </c>
      <c r="S49" s="58">
        <v>0</v>
      </c>
      <c r="T49" s="59">
        <v>0</v>
      </c>
      <c r="U49" s="57" t="e">
        <f>#REF!</f>
        <v>#REF!</v>
      </c>
      <c r="V49" s="58">
        <v>0</v>
      </c>
      <c r="W49" s="58">
        <v>0</v>
      </c>
      <c r="X49" s="58">
        <v>0</v>
      </c>
      <c r="Y49" s="58">
        <v>0</v>
      </c>
      <c r="Z49" s="59">
        <v>0</v>
      </c>
    </row>
    <row r="50" spans="1:26" ht="14.25" customHeight="1" x14ac:dyDescent="0.2">
      <c r="A50" s="11">
        <v>40</v>
      </c>
      <c r="B50" s="56" t="s">
        <v>17</v>
      </c>
      <c r="C50" s="57" t="e">
        <f>#REF!</f>
        <v>#REF!</v>
      </c>
      <c r="D50" s="58">
        <v>0</v>
      </c>
      <c r="E50" s="58">
        <v>0</v>
      </c>
      <c r="F50" s="58">
        <v>0</v>
      </c>
      <c r="G50" s="58">
        <v>0</v>
      </c>
      <c r="H50" s="59">
        <v>0</v>
      </c>
      <c r="I50" s="57" t="e">
        <f>#REF!</f>
        <v>#REF!</v>
      </c>
      <c r="J50" s="58">
        <v>0</v>
      </c>
      <c r="K50" s="58">
        <v>0</v>
      </c>
      <c r="L50" s="58">
        <v>0</v>
      </c>
      <c r="M50" s="58">
        <v>0</v>
      </c>
      <c r="N50" s="59">
        <v>0</v>
      </c>
      <c r="O50" s="57" t="e">
        <f>#REF!</f>
        <v>#REF!</v>
      </c>
      <c r="P50" s="58">
        <v>0</v>
      </c>
      <c r="Q50" s="58">
        <v>0</v>
      </c>
      <c r="R50" s="58">
        <v>0</v>
      </c>
      <c r="S50" s="58">
        <v>0</v>
      </c>
      <c r="T50" s="59">
        <v>0</v>
      </c>
      <c r="U50" s="57" t="e">
        <f>#REF!</f>
        <v>#REF!</v>
      </c>
      <c r="V50" s="58">
        <v>0</v>
      </c>
      <c r="W50" s="58">
        <v>0</v>
      </c>
      <c r="X50" s="58">
        <v>0</v>
      </c>
      <c r="Y50" s="58">
        <v>0</v>
      </c>
      <c r="Z50" s="59">
        <v>0</v>
      </c>
    </row>
    <row r="51" spans="1:26" ht="14.25" customHeight="1" x14ac:dyDescent="0.2">
      <c r="A51" s="11">
        <v>41</v>
      </c>
      <c r="B51" s="56" t="s">
        <v>18</v>
      </c>
      <c r="C51" s="57" t="e">
        <f>#REF!</f>
        <v>#REF!</v>
      </c>
      <c r="D51" s="58">
        <v>0</v>
      </c>
      <c r="E51" s="58">
        <v>0</v>
      </c>
      <c r="F51" s="58">
        <v>0</v>
      </c>
      <c r="G51" s="58">
        <v>0</v>
      </c>
      <c r="H51" s="59">
        <v>0</v>
      </c>
      <c r="I51" s="57" t="e">
        <f>#REF!</f>
        <v>#REF!</v>
      </c>
      <c r="J51" s="58">
        <v>0</v>
      </c>
      <c r="K51" s="58">
        <v>0</v>
      </c>
      <c r="L51" s="58">
        <v>0</v>
      </c>
      <c r="M51" s="58">
        <v>0</v>
      </c>
      <c r="N51" s="59">
        <v>0</v>
      </c>
      <c r="O51" s="57" t="e">
        <f>#REF!</f>
        <v>#REF!</v>
      </c>
      <c r="P51" s="58">
        <v>0</v>
      </c>
      <c r="Q51" s="58">
        <v>0</v>
      </c>
      <c r="R51" s="58">
        <v>0</v>
      </c>
      <c r="S51" s="58">
        <v>0</v>
      </c>
      <c r="T51" s="59">
        <v>0</v>
      </c>
      <c r="U51" s="57" t="e">
        <f>#REF!</f>
        <v>#REF!</v>
      </c>
      <c r="V51" s="58">
        <v>0</v>
      </c>
      <c r="W51" s="58">
        <v>0</v>
      </c>
      <c r="X51" s="58">
        <v>0</v>
      </c>
      <c r="Y51" s="58">
        <v>0</v>
      </c>
      <c r="Z51" s="59">
        <v>0</v>
      </c>
    </row>
    <row r="52" spans="1:26" ht="14.25" customHeight="1" x14ac:dyDescent="0.2">
      <c r="A52" s="11">
        <v>42</v>
      </c>
      <c r="B52" s="56" t="s">
        <v>19</v>
      </c>
      <c r="C52" s="57" t="e">
        <f>#REF!</f>
        <v>#REF!</v>
      </c>
      <c r="D52" s="58">
        <v>0</v>
      </c>
      <c r="E52" s="58">
        <v>0</v>
      </c>
      <c r="F52" s="58">
        <v>0</v>
      </c>
      <c r="G52" s="58">
        <v>0</v>
      </c>
      <c r="H52" s="59">
        <v>0</v>
      </c>
      <c r="I52" s="57" t="e">
        <f>#REF!</f>
        <v>#REF!</v>
      </c>
      <c r="J52" s="58">
        <v>0</v>
      </c>
      <c r="K52" s="58">
        <v>0</v>
      </c>
      <c r="L52" s="58">
        <v>0</v>
      </c>
      <c r="M52" s="58">
        <v>0</v>
      </c>
      <c r="N52" s="59">
        <v>0</v>
      </c>
      <c r="O52" s="57" t="e">
        <f>#REF!</f>
        <v>#REF!</v>
      </c>
      <c r="P52" s="58">
        <v>0</v>
      </c>
      <c r="Q52" s="58">
        <v>0</v>
      </c>
      <c r="R52" s="58">
        <v>0</v>
      </c>
      <c r="S52" s="58">
        <v>0</v>
      </c>
      <c r="T52" s="59">
        <v>0</v>
      </c>
      <c r="U52" s="57" t="e">
        <f>#REF!</f>
        <v>#REF!</v>
      </c>
      <c r="V52" s="58">
        <v>0</v>
      </c>
      <c r="W52" s="58">
        <v>0</v>
      </c>
      <c r="X52" s="58">
        <v>0</v>
      </c>
      <c r="Y52" s="58">
        <v>0</v>
      </c>
      <c r="Z52" s="59">
        <v>0</v>
      </c>
    </row>
    <row r="53" spans="1:26" x14ac:dyDescent="0.2">
      <c r="A53" s="11">
        <v>43</v>
      </c>
      <c r="B53" s="56" t="s">
        <v>20</v>
      </c>
      <c r="C53" s="57" t="e">
        <f>#REF!</f>
        <v>#REF!</v>
      </c>
      <c r="D53" s="58">
        <v>0</v>
      </c>
      <c r="E53" s="58">
        <v>0</v>
      </c>
      <c r="F53" s="58">
        <v>0</v>
      </c>
      <c r="G53" s="58">
        <v>0</v>
      </c>
      <c r="H53" s="59">
        <v>0</v>
      </c>
      <c r="I53" s="57" t="e">
        <f>#REF!</f>
        <v>#REF!</v>
      </c>
      <c r="J53" s="58">
        <v>0</v>
      </c>
      <c r="K53" s="58">
        <v>0</v>
      </c>
      <c r="L53" s="58">
        <v>0</v>
      </c>
      <c r="M53" s="58">
        <v>0</v>
      </c>
      <c r="N53" s="59">
        <v>0</v>
      </c>
      <c r="O53" s="57" t="e">
        <f>#REF!</f>
        <v>#REF!</v>
      </c>
      <c r="P53" s="58">
        <v>0</v>
      </c>
      <c r="Q53" s="58">
        <v>0</v>
      </c>
      <c r="R53" s="58">
        <v>0</v>
      </c>
      <c r="S53" s="58">
        <v>0</v>
      </c>
      <c r="T53" s="59">
        <v>0</v>
      </c>
      <c r="U53" s="57" t="e">
        <f>#REF!</f>
        <v>#REF!</v>
      </c>
      <c r="V53" s="58">
        <v>0</v>
      </c>
      <c r="W53" s="58">
        <v>0</v>
      </c>
      <c r="X53" s="58">
        <v>0</v>
      </c>
      <c r="Y53" s="58">
        <v>0</v>
      </c>
      <c r="Z53" s="59">
        <v>0</v>
      </c>
    </row>
    <row r="54" spans="1:26" x14ac:dyDescent="0.2">
      <c r="A54" s="11"/>
      <c r="B54" s="56" t="s">
        <v>52</v>
      </c>
      <c r="C54" s="68" t="e">
        <f t="shared" ref="C54:H54" si="1">SUM(C4:C18,C26:C53)</f>
        <v>#REF!</v>
      </c>
      <c r="D54" s="69">
        <f t="shared" si="1"/>
        <v>0</v>
      </c>
      <c r="E54" s="69">
        <f t="shared" si="1"/>
        <v>0</v>
      </c>
      <c r="F54" s="69">
        <f>SUM(F4:F18,F26:F53)</f>
        <v>0</v>
      </c>
      <c r="G54" s="69">
        <f t="shared" si="1"/>
        <v>0</v>
      </c>
      <c r="H54" s="70">
        <f t="shared" si="1"/>
        <v>0</v>
      </c>
      <c r="I54" s="68" t="e">
        <f>SUM(I4:I18,I26:I53)</f>
        <v>#REF!</v>
      </c>
      <c r="J54" s="69">
        <f t="shared" ref="J54:Z54" si="2">SUM(J4:J18,J26:J53)</f>
        <v>0</v>
      </c>
      <c r="K54" s="69">
        <f t="shared" si="2"/>
        <v>0</v>
      </c>
      <c r="L54" s="69">
        <f>SUM(L4:L18,L26:L53)</f>
        <v>0</v>
      </c>
      <c r="M54" s="69">
        <f t="shared" si="2"/>
        <v>0</v>
      </c>
      <c r="N54" s="71">
        <f t="shared" si="2"/>
        <v>0</v>
      </c>
      <c r="O54" s="68" t="e">
        <f t="shared" si="2"/>
        <v>#REF!</v>
      </c>
      <c r="P54" s="69">
        <f t="shared" si="2"/>
        <v>0</v>
      </c>
      <c r="Q54" s="69">
        <f t="shared" si="2"/>
        <v>0</v>
      </c>
      <c r="R54" s="69">
        <f>SUM(R4:R18,R26:R53)</f>
        <v>0</v>
      </c>
      <c r="S54" s="69">
        <f t="shared" si="2"/>
        <v>0</v>
      </c>
      <c r="T54" s="71">
        <f t="shared" si="2"/>
        <v>0</v>
      </c>
      <c r="U54" s="68" t="e">
        <f t="shared" si="2"/>
        <v>#REF!</v>
      </c>
      <c r="V54" s="69">
        <f t="shared" si="2"/>
        <v>0</v>
      </c>
      <c r="W54" s="69">
        <f t="shared" si="2"/>
        <v>0</v>
      </c>
      <c r="X54" s="69">
        <f>SUM(X4:X18,X26:X53)</f>
        <v>0</v>
      </c>
      <c r="Y54" s="69">
        <f t="shared" si="2"/>
        <v>0</v>
      </c>
      <c r="Z54" s="71">
        <f t="shared" si="2"/>
        <v>0</v>
      </c>
    </row>
  </sheetData>
  <sheetProtection password="CF7A" sheet="1" objects="1" scenarios="1"/>
  <customSheetViews>
    <customSheetView guid="{385D99F4-598C-4C58-B1C4-4E7B0681AB3D}" scale="90" state="hidden" topLeftCell="B1">
      <pane ySplit="3" topLeftCell="A52" activePane="bottomLeft" state="frozen"/>
      <selection pane="bottomLeft" activeCell="W3" sqref="W3"/>
      <pageMargins left="0.25" right="0.25" top="0.75" bottom="0.75" header="0.3" footer="0.3"/>
      <pageSetup paperSize="9" scale="95" orientation="landscape" horizontalDpi="300" r:id="rId1"/>
      <headerFooter alignWithMargins="0"/>
    </customSheetView>
    <customSheetView guid="{BF10FEBB-4CAC-410E-B1E1-11E397B4F046}" scale="90" state="hidden" topLeftCell="B1">
      <pane ySplit="3" topLeftCell="A52" activePane="bottomLeft" state="frozen"/>
      <selection pane="bottomLeft" activeCell="W3" sqref="W3"/>
      <pageMargins left="0.25" right="0.25" top="0.75" bottom="0.75" header="0.3" footer="0.3"/>
      <pageSetup paperSize="9" scale="95" orientation="landscape" horizontalDpi="300" r:id="rId2"/>
      <headerFooter alignWithMargins="0"/>
    </customSheetView>
    <customSheetView guid="{F7EDE992-683F-4EB5-8C4F-576A18317B87}" scale="90" state="hidden" topLeftCell="B1">
      <pane ySplit="3" topLeftCell="A52" activePane="bottomLeft" state="frozen"/>
      <selection pane="bottomLeft" activeCell="W3" sqref="W3"/>
      <pageMargins left="0.25" right="0.25" top="0.75" bottom="0.75" header="0.3" footer="0.3"/>
      <pageSetup paperSize="9" scale="95" orientation="landscape" horizontalDpi="300" r:id="rId3"/>
      <headerFooter alignWithMargins="0"/>
    </customSheetView>
    <customSheetView guid="{0E74A151-5A93-4CB8-A1F1-4A485CE20856}" scale="90">
      <pane ySplit="3" topLeftCell="A4" activePane="bottomLeft" state="frozen"/>
      <selection pane="bottomLeft" activeCell="D3" sqref="D3"/>
      <pageMargins left="0.25" right="0.25" top="0.75" bottom="0.75" header="0.3" footer="0.3"/>
      <pageSetup paperSize="9" scale="95" orientation="landscape" r:id="rId4"/>
      <headerFooter alignWithMargins="0"/>
    </customSheetView>
  </customSheetViews>
  <mergeCells count="15">
    <mergeCell ref="G2:H2"/>
    <mergeCell ref="D2:F2"/>
    <mergeCell ref="J2:L2"/>
    <mergeCell ref="P2:R2"/>
    <mergeCell ref="V2:X2"/>
    <mergeCell ref="A1:Z1"/>
    <mergeCell ref="O2:O3"/>
    <mergeCell ref="S2:T2"/>
    <mergeCell ref="U2:U3"/>
    <mergeCell ref="M2:N2"/>
    <mergeCell ref="A2:A3"/>
    <mergeCell ref="I2:I3"/>
    <mergeCell ref="B2:B3"/>
    <mergeCell ref="Y2:Z2"/>
    <mergeCell ref="C2:C3"/>
  </mergeCells>
  <pageMargins left="0.25" right="0.25" top="0.75" bottom="0.75" header="0.3" footer="0.3"/>
  <pageSetup paperSize="9" scale="95" orientation="landscape" horizontalDpi="300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"/>
  <sheetViews>
    <sheetView workbookViewId="0">
      <selection activeCell="N4" sqref="N4"/>
    </sheetView>
  </sheetViews>
  <sheetFormatPr defaultRowHeight="12.75" x14ac:dyDescent="0.2"/>
  <cols>
    <col min="1" max="1" width="5.42578125" bestFit="1" customWidth="1"/>
    <col min="2" max="2" width="25.5703125" customWidth="1"/>
  </cols>
  <sheetData>
    <row r="1" spans="1:15" x14ac:dyDescent="0.2">
      <c r="A1" s="208" t="s">
        <v>172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x14ac:dyDescent="0.2">
      <c r="A2" s="209" t="s">
        <v>0</v>
      </c>
      <c r="B2" s="210" t="s">
        <v>53</v>
      </c>
      <c r="C2" s="212" t="s">
        <v>230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</row>
    <row r="3" spans="1:15" ht="78" x14ac:dyDescent="0.2">
      <c r="A3" s="209"/>
      <c r="B3" s="211"/>
      <c r="C3" s="88" t="s">
        <v>134</v>
      </c>
      <c r="D3" s="89" t="s">
        <v>70</v>
      </c>
      <c r="E3" s="89" t="s">
        <v>71</v>
      </c>
      <c r="F3" s="90" t="s">
        <v>135</v>
      </c>
      <c r="G3" s="89" t="s">
        <v>72</v>
      </c>
      <c r="H3" s="90" t="s">
        <v>136</v>
      </c>
      <c r="I3" s="89" t="s">
        <v>29</v>
      </c>
      <c r="J3" s="89" t="s">
        <v>2</v>
      </c>
      <c r="K3" s="89" t="s">
        <v>73</v>
      </c>
      <c r="L3" s="90" t="s">
        <v>137</v>
      </c>
      <c r="M3" s="90" t="s">
        <v>138</v>
      </c>
      <c r="N3" s="90" t="s">
        <v>274</v>
      </c>
      <c r="O3" s="91" t="s">
        <v>1</v>
      </c>
    </row>
    <row r="4" spans="1:15" x14ac:dyDescent="0.2">
      <c r="A4" s="92">
        <v>1</v>
      </c>
      <c r="B4" s="93" t="str">
        <f>ОБЛОЖКА!B16</f>
        <v>Сулейман-Стальский район,Республика Дагестан</v>
      </c>
      <c r="C4" s="94">
        <f>'1.1.'!C4+'1.2.'!C4+'1.3.'!C4</f>
        <v>0</v>
      </c>
      <c r="D4" s="94">
        <f>'1.1.'!D4+'1.2.'!D4+'1.3.'!D4</f>
        <v>2</v>
      </c>
      <c r="E4" s="94">
        <f>'1.1.'!E4+'1.2.'!E4+'1.3.'!E4</f>
        <v>0</v>
      </c>
      <c r="F4" s="94">
        <f>'1.1.'!F4+'1.2.'!F4+'1.3.'!F4</f>
        <v>0</v>
      </c>
      <c r="G4" s="94">
        <f>'1.1.'!G4+'1.2.'!G4+'1.3.'!G4</f>
        <v>2</v>
      </c>
      <c r="H4" s="94">
        <f>'1.1.'!H4+'1.2.'!H4+'1.3.'!H4</f>
        <v>3</v>
      </c>
      <c r="I4" s="94">
        <f>'1.1.'!I4+'1.2.'!I4+'1.3.'!I4</f>
        <v>10</v>
      </c>
      <c r="J4" s="94">
        <f>'1.1.'!J4+'1.2.'!J4+'1.3.'!J4</f>
        <v>3</v>
      </c>
      <c r="K4" s="94">
        <f>'1.1.'!K4+'1.2.'!K4+'1.3.'!K4</f>
        <v>3</v>
      </c>
      <c r="L4" s="94">
        <f>'1.1.'!L4+'1.2.'!L4+'1.3.'!L4</f>
        <v>0</v>
      </c>
      <c r="M4" s="94">
        <f>'1.1.'!M4+'1.2.'!M4+'1.3.'!M4</f>
        <v>2</v>
      </c>
      <c r="N4" s="94">
        <f>'1.1.'!N4+'1.2.'!N4+'1.3.'!N4</f>
        <v>287</v>
      </c>
      <c r="O4" s="95">
        <f>SUM(C4:N4)</f>
        <v>312</v>
      </c>
    </row>
  </sheetData>
  <sheetProtection password="9690" sheet="1" objects="1" scenarios="1"/>
  <customSheetViews>
    <customSheetView guid="{385D99F4-598C-4C58-B1C4-4E7B0681AB3D}">
      <selection activeCell="N4" sqref="N4"/>
      <pageMargins left="0.7" right="0.7" top="0.75" bottom="0.75" header="0.3" footer="0.3"/>
    </customSheetView>
    <customSheetView guid="{BF10FEBB-4CAC-410E-B1E1-11E397B4F046}">
      <selection activeCell="N4" sqref="N4"/>
      <pageMargins left="0.7" right="0.7" top="0.75" bottom="0.75" header="0.3" footer="0.3"/>
    </customSheetView>
    <customSheetView guid="{F7EDE992-683F-4EB5-8C4F-576A18317B87}">
      <selection activeCell="G15" sqref="G15"/>
      <pageMargins left="0.7" right="0.7" top="0.75" bottom="0.75" header="0.3" footer="0.3"/>
    </customSheetView>
  </customSheetViews>
  <mergeCells count="4">
    <mergeCell ref="A1:O1"/>
    <mergeCell ref="A2:A3"/>
    <mergeCell ref="B2:B3"/>
    <mergeCell ref="C2:O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54"/>
  <sheetViews>
    <sheetView zoomScale="90" zoomScaleNormal="90" workbookViewId="0">
      <pane ySplit="3" topLeftCell="A4" activePane="bottomLeft" state="frozen"/>
      <selection activeCell="D3" sqref="D3"/>
      <selection pane="bottomLeft" activeCell="F6" sqref="F6"/>
    </sheetView>
  </sheetViews>
  <sheetFormatPr defaultRowHeight="12.75" x14ac:dyDescent="0.2"/>
  <cols>
    <col min="1" max="1" width="3.5703125" style="2" customWidth="1"/>
    <col min="2" max="2" width="17.140625" style="43" customWidth="1"/>
    <col min="3" max="8" width="10.5703125" style="43" customWidth="1"/>
    <col min="9" max="14" width="10.5703125" style="45" customWidth="1"/>
  </cols>
  <sheetData>
    <row r="1" spans="1:14" ht="31.5" customHeight="1" x14ac:dyDescent="0.2">
      <c r="A1" s="208" t="s">
        <v>238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s="22" customFormat="1" ht="124.5" customHeight="1" x14ac:dyDescent="0.2">
      <c r="A2" s="333" t="s">
        <v>101</v>
      </c>
      <c r="B2" s="335" t="s">
        <v>53</v>
      </c>
      <c r="C2" s="348" t="s">
        <v>226</v>
      </c>
      <c r="D2" s="344" t="s">
        <v>239</v>
      </c>
      <c r="E2" s="345"/>
      <c r="F2" s="346" t="s">
        <v>221</v>
      </c>
      <c r="G2" s="344" t="s">
        <v>240</v>
      </c>
      <c r="H2" s="345"/>
      <c r="I2" s="346" t="s">
        <v>222</v>
      </c>
      <c r="J2" s="344" t="s">
        <v>241</v>
      </c>
      <c r="K2" s="345"/>
      <c r="L2" s="346" t="s">
        <v>223</v>
      </c>
      <c r="M2" s="344" t="s">
        <v>242</v>
      </c>
      <c r="N2" s="345"/>
    </row>
    <row r="3" spans="1:14" s="22" customFormat="1" ht="21" customHeight="1" x14ac:dyDescent="0.2">
      <c r="A3" s="334"/>
      <c r="B3" s="336"/>
      <c r="C3" s="349"/>
      <c r="D3" s="73" t="s">
        <v>1</v>
      </c>
      <c r="E3" s="73" t="s">
        <v>61</v>
      </c>
      <c r="F3" s="347"/>
      <c r="G3" s="73" t="s">
        <v>1</v>
      </c>
      <c r="H3" s="73" t="s">
        <v>61</v>
      </c>
      <c r="I3" s="347"/>
      <c r="J3" s="73" t="s">
        <v>1</v>
      </c>
      <c r="K3" s="73" t="s">
        <v>61</v>
      </c>
      <c r="L3" s="347"/>
      <c r="M3" s="73" t="s">
        <v>1</v>
      </c>
      <c r="N3" s="72" t="s">
        <v>61</v>
      </c>
    </row>
    <row r="4" spans="1:14" ht="14.25" customHeight="1" x14ac:dyDescent="0.2">
      <c r="A4" s="11">
        <v>1</v>
      </c>
      <c r="B4" s="55" t="s">
        <v>32</v>
      </c>
      <c r="C4" s="57" t="e">
        <f>#REF!</f>
        <v>#REF!</v>
      </c>
      <c r="D4" s="58">
        <v>0</v>
      </c>
      <c r="E4" s="60" t="e">
        <f>(D4*100)/C4</f>
        <v>#REF!</v>
      </c>
      <c r="F4" s="57" t="e">
        <f>#REF!</f>
        <v>#REF!</v>
      </c>
      <c r="G4" s="58">
        <v>0</v>
      </c>
      <c r="H4" s="60" t="e">
        <f>(G4*100)/F4</f>
        <v>#REF!</v>
      </c>
      <c r="I4" s="57" t="e">
        <f>#REF!</f>
        <v>#REF!</v>
      </c>
      <c r="J4" s="58">
        <v>0</v>
      </c>
      <c r="K4" s="60" t="e">
        <f>(J4*100)/I4</f>
        <v>#REF!</v>
      </c>
      <c r="L4" s="57" t="e">
        <f>#REF!</f>
        <v>#REF!</v>
      </c>
      <c r="M4" s="58">
        <v>0</v>
      </c>
      <c r="N4" s="60" t="e">
        <f>(M4*100)/L4</f>
        <v>#REF!</v>
      </c>
    </row>
    <row r="5" spans="1:14" ht="14.25" customHeight="1" x14ac:dyDescent="0.2">
      <c r="A5" s="11">
        <v>2</v>
      </c>
      <c r="B5" s="56" t="s">
        <v>33</v>
      </c>
      <c r="C5" s="57" t="e">
        <f>#REF!</f>
        <v>#REF!</v>
      </c>
      <c r="D5" s="58">
        <v>0</v>
      </c>
      <c r="E5" s="60" t="e">
        <f t="shared" ref="E5:E53" si="0">(D5*100)/C5</f>
        <v>#REF!</v>
      </c>
      <c r="F5" s="57" t="e">
        <f>#REF!</f>
        <v>#REF!</v>
      </c>
      <c r="G5" s="58">
        <v>0</v>
      </c>
      <c r="H5" s="60" t="e">
        <f t="shared" ref="H5:H53" si="1">(G5*100)/F5</f>
        <v>#REF!</v>
      </c>
      <c r="I5" s="57" t="e">
        <f>#REF!</f>
        <v>#REF!</v>
      </c>
      <c r="J5" s="58">
        <v>0</v>
      </c>
      <c r="K5" s="60" t="e">
        <f t="shared" ref="K5:K53" si="2">(J5*100)/I5</f>
        <v>#REF!</v>
      </c>
      <c r="L5" s="57" t="e">
        <f>#REF!</f>
        <v>#REF!</v>
      </c>
      <c r="M5" s="58">
        <v>0</v>
      </c>
      <c r="N5" s="60" t="e">
        <f t="shared" ref="N5:N53" si="3">(M5*100)/L5</f>
        <v>#REF!</v>
      </c>
    </row>
    <row r="6" spans="1:14" ht="14.25" customHeight="1" x14ac:dyDescent="0.2">
      <c r="A6" s="11">
        <v>3</v>
      </c>
      <c r="B6" s="56" t="s">
        <v>34</v>
      </c>
      <c r="C6" s="57" t="e">
        <f>#REF!</f>
        <v>#REF!</v>
      </c>
      <c r="D6" s="58">
        <v>0</v>
      </c>
      <c r="E6" s="60" t="e">
        <f t="shared" si="0"/>
        <v>#REF!</v>
      </c>
      <c r="F6" s="57" t="e">
        <f>#REF!</f>
        <v>#REF!</v>
      </c>
      <c r="G6" s="58">
        <v>0</v>
      </c>
      <c r="H6" s="60" t="e">
        <f t="shared" si="1"/>
        <v>#REF!</v>
      </c>
      <c r="I6" s="57" t="e">
        <f>#REF!</f>
        <v>#REF!</v>
      </c>
      <c r="J6" s="58">
        <v>0</v>
      </c>
      <c r="K6" s="60" t="e">
        <f t="shared" si="2"/>
        <v>#REF!</v>
      </c>
      <c r="L6" s="57" t="e">
        <f>#REF!</f>
        <v>#REF!</v>
      </c>
      <c r="M6" s="58">
        <v>0</v>
      </c>
      <c r="N6" s="60" t="e">
        <f t="shared" si="3"/>
        <v>#REF!</v>
      </c>
    </row>
    <row r="7" spans="1:14" ht="14.25" customHeight="1" x14ac:dyDescent="0.2">
      <c r="A7" s="11">
        <v>4</v>
      </c>
      <c r="B7" s="56" t="s">
        <v>35</v>
      </c>
      <c r="C7" s="57" t="e">
        <f>#REF!</f>
        <v>#REF!</v>
      </c>
      <c r="D7" s="58">
        <v>0</v>
      </c>
      <c r="E7" s="60" t="e">
        <f t="shared" si="0"/>
        <v>#REF!</v>
      </c>
      <c r="F7" s="57" t="e">
        <f>#REF!</f>
        <v>#REF!</v>
      </c>
      <c r="G7" s="58">
        <v>0</v>
      </c>
      <c r="H7" s="60" t="e">
        <f t="shared" si="1"/>
        <v>#REF!</v>
      </c>
      <c r="I7" s="57" t="e">
        <f>#REF!</f>
        <v>#REF!</v>
      </c>
      <c r="J7" s="58">
        <v>0</v>
      </c>
      <c r="K7" s="60" t="e">
        <f t="shared" si="2"/>
        <v>#REF!</v>
      </c>
      <c r="L7" s="57" t="e">
        <f>#REF!</f>
        <v>#REF!</v>
      </c>
      <c r="M7" s="58">
        <v>0</v>
      </c>
      <c r="N7" s="60" t="e">
        <f t="shared" si="3"/>
        <v>#REF!</v>
      </c>
    </row>
    <row r="8" spans="1:14" ht="14.25" customHeight="1" x14ac:dyDescent="0.2">
      <c r="A8" s="11">
        <v>5</v>
      </c>
      <c r="B8" s="56" t="s">
        <v>36</v>
      </c>
      <c r="C8" s="57" t="e">
        <f>#REF!</f>
        <v>#REF!</v>
      </c>
      <c r="D8" s="58">
        <v>0</v>
      </c>
      <c r="E8" s="60" t="e">
        <f t="shared" si="0"/>
        <v>#REF!</v>
      </c>
      <c r="F8" s="57" t="e">
        <f>#REF!</f>
        <v>#REF!</v>
      </c>
      <c r="G8" s="58">
        <v>0</v>
      </c>
      <c r="H8" s="60" t="e">
        <f t="shared" si="1"/>
        <v>#REF!</v>
      </c>
      <c r="I8" s="57" t="e">
        <f>#REF!</f>
        <v>#REF!</v>
      </c>
      <c r="J8" s="58">
        <v>0</v>
      </c>
      <c r="K8" s="60" t="e">
        <f t="shared" si="2"/>
        <v>#REF!</v>
      </c>
      <c r="L8" s="57" t="e">
        <f>#REF!</f>
        <v>#REF!</v>
      </c>
      <c r="M8" s="58">
        <v>0</v>
      </c>
      <c r="N8" s="60" t="e">
        <f t="shared" si="3"/>
        <v>#REF!</v>
      </c>
    </row>
    <row r="9" spans="1:14" ht="14.25" customHeight="1" x14ac:dyDescent="0.2">
      <c r="A9" s="11">
        <v>6</v>
      </c>
      <c r="B9" s="56" t="s">
        <v>117</v>
      </c>
      <c r="C9" s="57" t="e">
        <f>#REF!</f>
        <v>#REF!</v>
      </c>
      <c r="D9" s="58">
        <v>0</v>
      </c>
      <c r="E9" s="60" t="e">
        <f t="shared" si="0"/>
        <v>#REF!</v>
      </c>
      <c r="F9" s="57" t="e">
        <f>#REF!</f>
        <v>#REF!</v>
      </c>
      <c r="G9" s="58">
        <v>0</v>
      </c>
      <c r="H9" s="60" t="e">
        <f t="shared" si="1"/>
        <v>#REF!</v>
      </c>
      <c r="I9" s="57" t="e">
        <f>#REF!</f>
        <v>#REF!</v>
      </c>
      <c r="J9" s="58">
        <v>0</v>
      </c>
      <c r="K9" s="60" t="e">
        <f t="shared" si="2"/>
        <v>#REF!</v>
      </c>
      <c r="L9" s="57" t="e">
        <f>#REF!</f>
        <v>#REF!</v>
      </c>
      <c r="M9" s="58">
        <v>0</v>
      </c>
      <c r="N9" s="60" t="e">
        <f t="shared" si="3"/>
        <v>#REF!</v>
      </c>
    </row>
    <row r="10" spans="1:14" ht="14.25" customHeight="1" x14ac:dyDescent="0.2">
      <c r="A10" s="11">
        <v>7</v>
      </c>
      <c r="B10" s="56" t="s">
        <v>37</v>
      </c>
      <c r="C10" s="57" t="e">
        <f>#REF!</f>
        <v>#REF!</v>
      </c>
      <c r="D10" s="58">
        <v>0</v>
      </c>
      <c r="E10" s="60" t="e">
        <f t="shared" si="0"/>
        <v>#REF!</v>
      </c>
      <c r="F10" s="57" t="e">
        <f>#REF!</f>
        <v>#REF!</v>
      </c>
      <c r="G10" s="58">
        <v>0</v>
      </c>
      <c r="H10" s="60" t="e">
        <f t="shared" si="1"/>
        <v>#REF!</v>
      </c>
      <c r="I10" s="57" t="e">
        <f>#REF!</f>
        <v>#REF!</v>
      </c>
      <c r="J10" s="58">
        <v>0</v>
      </c>
      <c r="K10" s="60" t="e">
        <f t="shared" si="2"/>
        <v>#REF!</v>
      </c>
      <c r="L10" s="57" t="e">
        <f>#REF!</f>
        <v>#REF!</v>
      </c>
      <c r="M10" s="58">
        <v>0</v>
      </c>
      <c r="N10" s="60" t="e">
        <f t="shared" si="3"/>
        <v>#REF!</v>
      </c>
    </row>
    <row r="11" spans="1:14" ht="14.25" customHeight="1" x14ac:dyDescent="0.2">
      <c r="A11" s="11">
        <v>8</v>
      </c>
      <c r="B11" s="56" t="s">
        <v>38</v>
      </c>
      <c r="C11" s="57" t="e">
        <f>#REF!</f>
        <v>#REF!</v>
      </c>
      <c r="D11" s="58">
        <v>0</v>
      </c>
      <c r="E11" s="60" t="e">
        <f t="shared" si="0"/>
        <v>#REF!</v>
      </c>
      <c r="F11" s="57" t="e">
        <f>#REF!</f>
        <v>#REF!</v>
      </c>
      <c r="G11" s="58">
        <v>0</v>
      </c>
      <c r="H11" s="60" t="e">
        <f t="shared" si="1"/>
        <v>#REF!</v>
      </c>
      <c r="I11" s="57" t="e">
        <f>#REF!</f>
        <v>#REF!</v>
      </c>
      <c r="J11" s="58">
        <v>0</v>
      </c>
      <c r="K11" s="60" t="e">
        <f t="shared" si="2"/>
        <v>#REF!</v>
      </c>
      <c r="L11" s="57" t="e">
        <f>#REF!</f>
        <v>#REF!</v>
      </c>
      <c r="M11" s="58">
        <v>0</v>
      </c>
      <c r="N11" s="60" t="e">
        <f t="shared" si="3"/>
        <v>#REF!</v>
      </c>
    </row>
    <row r="12" spans="1:14" ht="14.25" customHeight="1" x14ac:dyDescent="0.2">
      <c r="A12" s="11">
        <v>9</v>
      </c>
      <c r="B12" s="56" t="s">
        <v>39</v>
      </c>
      <c r="C12" s="57" t="e">
        <f>#REF!</f>
        <v>#REF!</v>
      </c>
      <c r="D12" s="58">
        <v>0</v>
      </c>
      <c r="E12" s="60" t="e">
        <f t="shared" si="0"/>
        <v>#REF!</v>
      </c>
      <c r="F12" s="57" t="e">
        <f>#REF!</f>
        <v>#REF!</v>
      </c>
      <c r="G12" s="58">
        <v>0</v>
      </c>
      <c r="H12" s="60" t="e">
        <f t="shared" si="1"/>
        <v>#REF!</v>
      </c>
      <c r="I12" s="57" t="e">
        <f>#REF!</f>
        <v>#REF!</v>
      </c>
      <c r="J12" s="58">
        <v>0</v>
      </c>
      <c r="K12" s="60" t="e">
        <f t="shared" si="2"/>
        <v>#REF!</v>
      </c>
      <c r="L12" s="57" t="e">
        <f>#REF!</f>
        <v>#REF!</v>
      </c>
      <c r="M12" s="58">
        <v>0</v>
      </c>
      <c r="N12" s="60" t="e">
        <f t="shared" si="3"/>
        <v>#REF!</v>
      </c>
    </row>
    <row r="13" spans="1:14" ht="14.25" customHeight="1" x14ac:dyDescent="0.2">
      <c r="A13" s="11">
        <v>10</v>
      </c>
      <c r="B13" s="56" t="s">
        <v>40</v>
      </c>
      <c r="C13" s="57" t="e">
        <f>#REF!</f>
        <v>#REF!</v>
      </c>
      <c r="D13" s="58">
        <v>0</v>
      </c>
      <c r="E13" s="60" t="e">
        <f t="shared" si="0"/>
        <v>#REF!</v>
      </c>
      <c r="F13" s="57" t="e">
        <f>#REF!</f>
        <v>#REF!</v>
      </c>
      <c r="G13" s="58">
        <v>0</v>
      </c>
      <c r="H13" s="60" t="e">
        <f t="shared" si="1"/>
        <v>#REF!</v>
      </c>
      <c r="I13" s="57" t="e">
        <f>#REF!</f>
        <v>#REF!</v>
      </c>
      <c r="J13" s="58">
        <v>0</v>
      </c>
      <c r="K13" s="60" t="e">
        <f t="shared" si="2"/>
        <v>#REF!</v>
      </c>
      <c r="L13" s="57" t="e">
        <f>#REF!</f>
        <v>#REF!</v>
      </c>
      <c r="M13" s="58">
        <v>0</v>
      </c>
      <c r="N13" s="60" t="e">
        <f t="shared" si="3"/>
        <v>#REF!</v>
      </c>
    </row>
    <row r="14" spans="1:14" ht="14.25" customHeight="1" x14ac:dyDescent="0.2">
      <c r="A14" s="11">
        <v>11</v>
      </c>
      <c r="B14" s="56" t="s">
        <v>28</v>
      </c>
      <c r="C14" s="57" t="e">
        <f>#REF!</f>
        <v>#REF!</v>
      </c>
      <c r="D14" s="58">
        <v>0</v>
      </c>
      <c r="E14" s="60" t="e">
        <f t="shared" si="0"/>
        <v>#REF!</v>
      </c>
      <c r="F14" s="57" t="e">
        <f>#REF!</f>
        <v>#REF!</v>
      </c>
      <c r="G14" s="58">
        <v>0</v>
      </c>
      <c r="H14" s="60" t="e">
        <f t="shared" si="1"/>
        <v>#REF!</v>
      </c>
      <c r="I14" s="57" t="e">
        <f>#REF!</f>
        <v>#REF!</v>
      </c>
      <c r="J14" s="58">
        <v>0</v>
      </c>
      <c r="K14" s="60" t="e">
        <f t="shared" si="2"/>
        <v>#REF!</v>
      </c>
      <c r="L14" s="57" t="e">
        <f>#REF!</f>
        <v>#REF!</v>
      </c>
      <c r="M14" s="58">
        <v>0</v>
      </c>
      <c r="N14" s="60" t="e">
        <f t="shared" si="3"/>
        <v>#REF!</v>
      </c>
    </row>
    <row r="15" spans="1:14" ht="14.25" customHeight="1" x14ac:dyDescent="0.2">
      <c r="A15" s="11">
        <v>12</v>
      </c>
      <c r="B15" s="56" t="s">
        <v>16</v>
      </c>
      <c r="C15" s="57" t="e">
        <f>#REF!</f>
        <v>#REF!</v>
      </c>
      <c r="D15" s="58">
        <v>0</v>
      </c>
      <c r="E15" s="60" t="e">
        <f t="shared" si="0"/>
        <v>#REF!</v>
      </c>
      <c r="F15" s="57" t="e">
        <f>#REF!</f>
        <v>#REF!</v>
      </c>
      <c r="G15" s="58">
        <v>0</v>
      </c>
      <c r="H15" s="60" t="e">
        <f t="shared" si="1"/>
        <v>#REF!</v>
      </c>
      <c r="I15" s="57" t="e">
        <f>#REF!</f>
        <v>#REF!</v>
      </c>
      <c r="J15" s="58">
        <v>0</v>
      </c>
      <c r="K15" s="60" t="e">
        <f t="shared" si="2"/>
        <v>#REF!</v>
      </c>
      <c r="L15" s="57" t="e">
        <f>#REF!</f>
        <v>#REF!</v>
      </c>
      <c r="M15" s="58">
        <v>0</v>
      </c>
      <c r="N15" s="60" t="e">
        <f t="shared" si="3"/>
        <v>#REF!</v>
      </c>
    </row>
    <row r="16" spans="1:14" ht="14.25" customHeight="1" x14ac:dyDescent="0.2">
      <c r="A16" s="11">
        <v>13</v>
      </c>
      <c r="B16" s="56" t="s">
        <v>41</v>
      </c>
      <c r="C16" s="57" t="e">
        <f>#REF!</f>
        <v>#REF!</v>
      </c>
      <c r="D16" s="58">
        <v>0</v>
      </c>
      <c r="E16" s="60" t="e">
        <f t="shared" si="0"/>
        <v>#REF!</v>
      </c>
      <c r="F16" s="57" t="e">
        <f>#REF!</f>
        <v>#REF!</v>
      </c>
      <c r="G16" s="58">
        <v>0</v>
      </c>
      <c r="H16" s="60" t="e">
        <f t="shared" si="1"/>
        <v>#REF!</v>
      </c>
      <c r="I16" s="57" t="e">
        <f>#REF!</f>
        <v>#REF!</v>
      </c>
      <c r="J16" s="58">
        <v>0</v>
      </c>
      <c r="K16" s="60" t="e">
        <f t="shared" si="2"/>
        <v>#REF!</v>
      </c>
      <c r="L16" s="57" t="e">
        <f>#REF!</f>
        <v>#REF!</v>
      </c>
      <c r="M16" s="58">
        <v>0</v>
      </c>
      <c r="N16" s="60" t="e">
        <f t="shared" si="3"/>
        <v>#REF!</v>
      </c>
    </row>
    <row r="17" spans="1:14" ht="14.25" customHeight="1" x14ac:dyDescent="0.2">
      <c r="A17" s="11">
        <v>14</v>
      </c>
      <c r="B17" s="56" t="s">
        <v>19</v>
      </c>
      <c r="C17" s="57" t="e">
        <f>#REF!</f>
        <v>#REF!</v>
      </c>
      <c r="D17" s="58">
        <v>0</v>
      </c>
      <c r="E17" s="60" t="e">
        <f t="shared" si="0"/>
        <v>#REF!</v>
      </c>
      <c r="F17" s="57" t="e">
        <f>#REF!</f>
        <v>#REF!</v>
      </c>
      <c r="G17" s="58">
        <v>0</v>
      </c>
      <c r="H17" s="60" t="e">
        <f t="shared" si="1"/>
        <v>#REF!</v>
      </c>
      <c r="I17" s="57" t="e">
        <f>#REF!</f>
        <v>#REF!</v>
      </c>
      <c r="J17" s="58">
        <v>0</v>
      </c>
      <c r="K17" s="60" t="e">
        <f t="shared" si="2"/>
        <v>#REF!</v>
      </c>
      <c r="L17" s="57" t="e">
        <f>#REF!</f>
        <v>#REF!</v>
      </c>
      <c r="M17" s="58">
        <v>0</v>
      </c>
      <c r="N17" s="60" t="e">
        <f t="shared" si="3"/>
        <v>#REF!</v>
      </c>
    </row>
    <row r="18" spans="1:14" ht="14.25" customHeight="1" x14ac:dyDescent="0.2">
      <c r="A18" s="11" t="s">
        <v>69</v>
      </c>
      <c r="B18" s="56" t="s">
        <v>54</v>
      </c>
      <c r="C18" s="57" t="e">
        <f>#REF!</f>
        <v>#REF!</v>
      </c>
      <c r="D18" s="60">
        <f>SUM(D19:D25)</f>
        <v>0</v>
      </c>
      <c r="E18" s="60" t="e">
        <f t="shared" si="0"/>
        <v>#REF!</v>
      </c>
      <c r="F18" s="62" t="e">
        <f>SUM(F19:F25)</f>
        <v>#REF!</v>
      </c>
      <c r="G18" s="60">
        <f>SUM(G19:G25)</f>
        <v>0</v>
      </c>
      <c r="H18" s="60" t="e">
        <f t="shared" si="1"/>
        <v>#REF!</v>
      </c>
      <c r="I18" s="64" t="e">
        <f>#REF!</f>
        <v>#REF!</v>
      </c>
      <c r="J18" s="60">
        <f>SUM(J19:J25)</f>
        <v>0</v>
      </c>
      <c r="K18" s="60" t="e">
        <f t="shared" si="2"/>
        <v>#REF!</v>
      </c>
      <c r="L18" s="64" t="e">
        <f>#REF!</f>
        <v>#REF!</v>
      </c>
      <c r="M18" s="60">
        <f>SUM(M19:M25)</f>
        <v>0</v>
      </c>
      <c r="N18" s="60" t="e">
        <f t="shared" si="3"/>
        <v>#REF!</v>
      </c>
    </row>
    <row r="19" spans="1:14" ht="14.25" customHeight="1" x14ac:dyDescent="0.2">
      <c r="A19" s="11" t="s">
        <v>62</v>
      </c>
      <c r="B19" s="65" t="s">
        <v>24</v>
      </c>
      <c r="C19" s="57" t="e">
        <f>#REF!</f>
        <v>#REF!</v>
      </c>
      <c r="D19" s="58">
        <v>0</v>
      </c>
      <c r="E19" s="60" t="e">
        <f t="shared" si="0"/>
        <v>#REF!</v>
      </c>
      <c r="F19" s="57" t="e">
        <f>#REF!</f>
        <v>#REF!</v>
      </c>
      <c r="G19" s="58">
        <v>0</v>
      </c>
      <c r="H19" s="60" t="e">
        <f t="shared" si="1"/>
        <v>#REF!</v>
      </c>
      <c r="I19" s="57" t="e">
        <f>#REF!</f>
        <v>#REF!</v>
      </c>
      <c r="J19" s="58">
        <v>0</v>
      </c>
      <c r="K19" s="60" t="e">
        <f t="shared" si="2"/>
        <v>#REF!</v>
      </c>
      <c r="L19" s="57" t="e">
        <f>#REF!</f>
        <v>#REF!</v>
      </c>
      <c r="M19" s="58">
        <v>0</v>
      </c>
      <c r="N19" s="60" t="e">
        <f t="shared" si="3"/>
        <v>#REF!</v>
      </c>
    </row>
    <row r="20" spans="1:14" ht="14.25" customHeight="1" x14ac:dyDescent="0.2">
      <c r="A20" s="11" t="s">
        <v>63</v>
      </c>
      <c r="B20" s="65" t="s">
        <v>21</v>
      </c>
      <c r="C20" s="57" t="e">
        <f>#REF!</f>
        <v>#REF!</v>
      </c>
      <c r="D20" s="58">
        <v>0</v>
      </c>
      <c r="E20" s="60" t="e">
        <f t="shared" si="0"/>
        <v>#REF!</v>
      </c>
      <c r="F20" s="57" t="e">
        <f>#REF!</f>
        <v>#REF!</v>
      </c>
      <c r="G20" s="58">
        <v>0</v>
      </c>
      <c r="H20" s="60" t="e">
        <f t="shared" si="1"/>
        <v>#REF!</v>
      </c>
      <c r="I20" s="57" t="e">
        <f>#REF!</f>
        <v>#REF!</v>
      </c>
      <c r="J20" s="58">
        <v>0</v>
      </c>
      <c r="K20" s="60" t="e">
        <f t="shared" si="2"/>
        <v>#REF!</v>
      </c>
      <c r="L20" s="57" t="e">
        <f>#REF!</f>
        <v>#REF!</v>
      </c>
      <c r="M20" s="58">
        <v>0</v>
      </c>
      <c r="N20" s="60" t="e">
        <f t="shared" si="3"/>
        <v>#REF!</v>
      </c>
    </row>
    <row r="21" spans="1:14" ht="14.25" customHeight="1" x14ac:dyDescent="0.2">
      <c r="A21" s="11" t="s">
        <v>64</v>
      </c>
      <c r="B21" s="65" t="s">
        <v>23</v>
      </c>
      <c r="C21" s="57" t="e">
        <f>#REF!</f>
        <v>#REF!</v>
      </c>
      <c r="D21" s="58">
        <v>0</v>
      </c>
      <c r="E21" s="60" t="e">
        <f t="shared" si="0"/>
        <v>#REF!</v>
      </c>
      <c r="F21" s="57" t="e">
        <f>#REF!</f>
        <v>#REF!</v>
      </c>
      <c r="G21" s="58">
        <v>0</v>
      </c>
      <c r="H21" s="60" t="e">
        <f t="shared" si="1"/>
        <v>#REF!</v>
      </c>
      <c r="I21" s="57" t="e">
        <f>#REF!</f>
        <v>#REF!</v>
      </c>
      <c r="J21" s="58">
        <v>0</v>
      </c>
      <c r="K21" s="60" t="e">
        <f t="shared" si="2"/>
        <v>#REF!</v>
      </c>
      <c r="L21" s="57" t="e">
        <f>#REF!</f>
        <v>#REF!</v>
      </c>
      <c r="M21" s="58">
        <v>0</v>
      </c>
      <c r="N21" s="60" t="e">
        <f t="shared" si="3"/>
        <v>#REF!</v>
      </c>
    </row>
    <row r="22" spans="1:14" ht="14.25" customHeight="1" x14ac:dyDescent="0.2">
      <c r="A22" s="11" t="s">
        <v>65</v>
      </c>
      <c r="B22" s="65" t="s">
        <v>26</v>
      </c>
      <c r="C22" s="57" t="e">
        <f>#REF!</f>
        <v>#REF!</v>
      </c>
      <c r="D22" s="58">
        <v>0</v>
      </c>
      <c r="E22" s="60" t="e">
        <f t="shared" si="0"/>
        <v>#REF!</v>
      </c>
      <c r="F22" s="57" t="e">
        <f>#REF!</f>
        <v>#REF!</v>
      </c>
      <c r="G22" s="58">
        <v>0</v>
      </c>
      <c r="H22" s="60" t="e">
        <f t="shared" si="1"/>
        <v>#REF!</v>
      </c>
      <c r="I22" s="57" t="e">
        <f>#REF!</f>
        <v>#REF!</v>
      </c>
      <c r="J22" s="58">
        <v>0</v>
      </c>
      <c r="K22" s="60" t="e">
        <f t="shared" si="2"/>
        <v>#REF!</v>
      </c>
      <c r="L22" s="57" t="e">
        <f>#REF!</f>
        <v>#REF!</v>
      </c>
      <c r="M22" s="58">
        <v>0</v>
      </c>
      <c r="N22" s="60" t="e">
        <f t="shared" si="3"/>
        <v>#REF!</v>
      </c>
    </row>
    <row r="23" spans="1:14" ht="14.25" customHeight="1" x14ac:dyDescent="0.2">
      <c r="A23" s="11" t="s">
        <v>66</v>
      </c>
      <c r="B23" s="65" t="s">
        <v>22</v>
      </c>
      <c r="C23" s="57" t="e">
        <f>#REF!</f>
        <v>#REF!</v>
      </c>
      <c r="D23" s="58">
        <v>0</v>
      </c>
      <c r="E23" s="60" t="e">
        <f t="shared" si="0"/>
        <v>#REF!</v>
      </c>
      <c r="F23" s="57" t="e">
        <f>#REF!</f>
        <v>#REF!</v>
      </c>
      <c r="G23" s="58">
        <v>0</v>
      </c>
      <c r="H23" s="60" t="e">
        <f t="shared" si="1"/>
        <v>#REF!</v>
      </c>
      <c r="I23" s="57" t="e">
        <f>#REF!</f>
        <v>#REF!</v>
      </c>
      <c r="J23" s="58">
        <v>0</v>
      </c>
      <c r="K23" s="60" t="e">
        <f t="shared" si="2"/>
        <v>#REF!</v>
      </c>
      <c r="L23" s="57" t="e">
        <f>#REF!</f>
        <v>#REF!</v>
      </c>
      <c r="M23" s="58">
        <v>0</v>
      </c>
      <c r="N23" s="60" t="e">
        <f t="shared" si="3"/>
        <v>#REF!</v>
      </c>
    </row>
    <row r="24" spans="1:14" ht="14.25" customHeight="1" x14ac:dyDescent="0.2">
      <c r="A24" s="12" t="s">
        <v>67</v>
      </c>
      <c r="B24" s="65" t="s">
        <v>25</v>
      </c>
      <c r="C24" s="57" t="e">
        <f>#REF!</f>
        <v>#REF!</v>
      </c>
      <c r="D24" s="58">
        <v>0</v>
      </c>
      <c r="E24" s="60" t="e">
        <f t="shared" si="0"/>
        <v>#REF!</v>
      </c>
      <c r="F24" s="57" t="e">
        <f>#REF!</f>
        <v>#REF!</v>
      </c>
      <c r="G24" s="58">
        <v>0</v>
      </c>
      <c r="H24" s="60" t="e">
        <f t="shared" si="1"/>
        <v>#REF!</v>
      </c>
      <c r="I24" s="57" t="e">
        <f>#REF!</f>
        <v>#REF!</v>
      </c>
      <c r="J24" s="58">
        <v>0</v>
      </c>
      <c r="K24" s="60" t="e">
        <f t="shared" si="2"/>
        <v>#REF!</v>
      </c>
      <c r="L24" s="57" t="e">
        <f>#REF!</f>
        <v>#REF!</v>
      </c>
      <c r="M24" s="58">
        <v>0</v>
      </c>
      <c r="N24" s="60" t="e">
        <f t="shared" si="3"/>
        <v>#REF!</v>
      </c>
    </row>
    <row r="25" spans="1:14" ht="14.25" customHeight="1" x14ac:dyDescent="0.2">
      <c r="A25" s="11" t="s">
        <v>68</v>
      </c>
      <c r="B25" s="65" t="s">
        <v>27</v>
      </c>
      <c r="C25" s="57" t="e">
        <f>#REF!</f>
        <v>#REF!</v>
      </c>
      <c r="D25" s="58">
        <v>0</v>
      </c>
      <c r="E25" s="60" t="e">
        <f t="shared" si="0"/>
        <v>#REF!</v>
      </c>
      <c r="F25" s="57" t="e">
        <f>#REF!</f>
        <v>#REF!</v>
      </c>
      <c r="G25" s="58">
        <v>0</v>
      </c>
      <c r="H25" s="60" t="e">
        <f t="shared" si="1"/>
        <v>#REF!</v>
      </c>
      <c r="I25" s="57" t="e">
        <f>#REF!</f>
        <v>#REF!</v>
      </c>
      <c r="J25" s="58">
        <v>0</v>
      </c>
      <c r="K25" s="60" t="e">
        <f t="shared" si="2"/>
        <v>#REF!</v>
      </c>
      <c r="L25" s="57" t="e">
        <f>#REF!</f>
        <v>#REF!</v>
      </c>
      <c r="M25" s="58">
        <v>0</v>
      </c>
      <c r="N25" s="60" t="e">
        <f t="shared" si="3"/>
        <v>#REF!</v>
      </c>
    </row>
    <row r="26" spans="1:14" ht="14.25" customHeight="1" x14ac:dyDescent="0.2">
      <c r="A26" s="11">
        <v>16</v>
      </c>
      <c r="B26" s="56" t="s">
        <v>42</v>
      </c>
      <c r="C26" s="57" t="e">
        <f>#REF!</f>
        <v>#REF!</v>
      </c>
      <c r="D26" s="58">
        <v>0</v>
      </c>
      <c r="E26" s="60" t="e">
        <f t="shared" si="0"/>
        <v>#REF!</v>
      </c>
      <c r="F26" s="57" t="e">
        <f>#REF!</f>
        <v>#REF!</v>
      </c>
      <c r="G26" s="58">
        <v>0</v>
      </c>
      <c r="H26" s="60" t="e">
        <f t="shared" si="1"/>
        <v>#REF!</v>
      </c>
      <c r="I26" s="57" t="e">
        <f>#REF!</f>
        <v>#REF!</v>
      </c>
      <c r="J26" s="58">
        <v>0</v>
      </c>
      <c r="K26" s="60" t="e">
        <f t="shared" si="2"/>
        <v>#REF!</v>
      </c>
      <c r="L26" s="57" t="e">
        <f>#REF!</f>
        <v>#REF!</v>
      </c>
      <c r="M26" s="58">
        <v>0</v>
      </c>
      <c r="N26" s="60" t="e">
        <f t="shared" si="3"/>
        <v>#REF!</v>
      </c>
    </row>
    <row r="27" spans="1:14" ht="14.25" customHeight="1" x14ac:dyDescent="0.2">
      <c r="A27" s="11">
        <v>17</v>
      </c>
      <c r="B27" s="56" t="s">
        <v>3</v>
      </c>
      <c r="C27" s="57" t="e">
        <f>#REF!</f>
        <v>#REF!</v>
      </c>
      <c r="D27" s="58">
        <v>0</v>
      </c>
      <c r="E27" s="60" t="e">
        <f t="shared" si="0"/>
        <v>#REF!</v>
      </c>
      <c r="F27" s="57" t="e">
        <f>#REF!</f>
        <v>#REF!</v>
      </c>
      <c r="G27" s="58">
        <v>0</v>
      </c>
      <c r="H27" s="60" t="e">
        <f t="shared" si="1"/>
        <v>#REF!</v>
      </c>
      <c r="I27" s="57" t="e">
        <f>#REF!</f>
        <v>#REF!</v>
      </c>
      <c r="J27" s="58">
        <v>0</v>
      </c>
      <c r="K27" s="60" t="e">
        <f t="shared" si="2"/>
        <v>#REF!</v>
      </c>
      <c r="L27" s="57" t="e">
        <f>#REF!</f>
        <v>#REF!</v>
      </c>
      <c r="M27" s="58">
        <v>0</v>
      </c>
      <c r="N27" s="60" t="e">
        <f t="shared" si="3"/>
        <v>#REF!</v>
      </c>
    </row>
    <row r="28" spans="1:14" ht="14.25" customHeight="1" x14ac:dyDescent="0.2">
      <c r="A28" s="11">
        <v>18</v>
      </c>
      <c r="B28" s="56" t="s">
        <v>4</v>
      </c>
      <c r="C28" s="57" t="e">
        <f>#REF!</f>
        <v>#REF!</v>
      </c>
      <c r="D28" s="58">
        <v>0</v>
      </c>
      <c r="E28" s="60" t="e">
        <f t="shared" si="0"/>
        <v>#REF!</v>
      </c>
      <c r="F28" s="57" t="e">
        <f>#REF!</f>
        <v>#REF!</v>
      </c>
      <c r="G28" s="66">
        <v>0</v>
      </c>
      <c r="H28" s="60" t="e">
        <f t="shared" si="1"/>
        <v>#REF!</v>
      </c>
      <c r="I28" s="57" t="e">
        <f>#REF!</f>
        <v>#REF!</v>
      </c>
      <c r="J28" s="66">
        <v>0</v>
      </c>
      <c r="K28" s="60" t="e">
        <f t="shared" si="2"/>
        <v>#REF!</v>
      </c>
      <c r="L28" s="57" t="e">
        <f>#REF!</f>
        <v>#REF!</v>
      </c>
      <c r="M28" s="66">
        <v>0</v>
      </c>
      <c r="N28" s="60" t="e">
        <f t="shared" si="3"/>
        <v>#REF!</v>
      </c>
    </row>
    <row r="29" spans="1:14" ht="14.25" customHeight="1" x14ac:dyDescent="0.2">
      <c r="A29" s="11">
        <v>19</v>
      </c>
      <c r="B29" s="56" t="s">
        <v>43</v>
      </c>
      <c r="C29" s="57" t="e">
        <f>#REF!</f>
        <v>#REF!</v>
      </c>
      <c r="D29" s="58">
        <v>0</v>
      </c>
      <c r="E29" s="60" t="e">
        <f t="shared" si="0"/>
        <v>#REF!</v>
      </c>
      <c r="F29" s="57" t="e">
        <f>#REF!</f>
        <v>#REF!</v>
      </c>
      <c r="G29" s="66">
        <v>0</v>
      </c>
      <c r="H29" s="60" t="e">
        <f t="shared" si="1"/>
        <v>#REF!</v>
      </c>
      <c r="I29" s="57" t="e">
        <f>#REF!</f>
        <v>#REF!</v>
      </c>
      <c r="J29" s="66">
        <v>0</v>
      </c>
      <c r="K29" s="60" t="e">
        <f t="shared" si="2"/>
        <v>#REF!</v>
      </c>
      <c r="L29" s="57" t="e">
        <f>#REF!</f>
        <v>#REF!</v>
      </c>
      <c r="M29" s="66">
        <v>0</v>
      </c>
      <c r="N29" s="60" t="e">
        <f t="shared" si="3"/>
        <v>#REF!</v>
      </c>
    </row>
    <row r="30" spans="1:14" ht="14.25" customHeight="1" x14ac:dyDescent="0.2">
      <c r="A30" s="11">
        <v>20</v>
      </c>
      <c r="B30" s="56" t="s">
        <v>5</v>
      </c>
      <c r="C30" s="57" t="e">
        <f>#REF!</f>
        <v>#REF!</v>
      </c>
      <c r="D30" s="58">
        <v>0</v>
      </c>
      <c r="E30" s="60" t="e">
        <f t="shared" si="0"/>
        <v>#REF!</v>
      </c>
      <c r="F30" s="57" t="e">
        <f>#REF!</f>
        <v>#REF!</v>
      </c>
      <c r="G30" s="66">
        <v>0</v>
      </c>
      <c r="H30" s="60" t="e">
        <f t="shared" si="1"/>
        <v>#REF!</v>
      </c>
      <c r="I30" s="57" t="e">
        <f>#REF!</f>
        <v>#REF!</v>
      </c>
      <c r="J30" s="66">
        <v>0</v>
      </c>
      <c r="K30" s="60" t="e">
        <f t="shared" si="2"/>
        <v>#REF!</v>
      </c>
      <c r="L30" s="57" t="e">
        <f>#REF!</f>
        <v>#REF!</v>
      </c>
      <c r="M30" s="66">
        <v>0</v>
      </c>
      <c r="N30" s="60" t="e">
        <f t="shared" si="3"/>
        <v>#REF!</v>
      </c>
    </row>
    <row r="31" spans="1:14" ht="14.25" customHeight="1" x14ac:dyDescent="0.2">
      <c r="A31" s="11">
        <v>21</v>
      </c>
      <c r="B31" s="56" t="s">
        <v>6</v>
      </c>
      <c r="C31" s="57" t="e">
        <f>#REF!</f>
        <v>#REF!</v>
      </c>
      <c r="D31" s="58">
        <v>0</v>
      </c>
      <c r="E31" s="60" t="e">
        <f t="shared" si="0"/>
        <v>#REF!</v>
      </c>
      <c r="F31" s="57" t="e">
        <f>#REF!</f>
        <v>#REF!</v>
      </c>
      <c r="G31" s="66">
        <v>0</v>
      </c>
      <c r="H31" s="60" t="e">
        <f t="shared" si="1"/>
        <v>#REF!</v>
      </c>
      <c r="I31" s="57" t="e">
        <f>#REF!</f>
        <v>#REF!</v>
      </c>
      <c r="J31" s="66">
        <v>0</v>
      </c>
      <c r="K31" s="60" t="e">
        <f t="shared" si="2"/>
        <v>#REF!</v>
      </c>
      <c r="L31" s="57" t="e">
        <f>#REF!</f>
        <v>#REF!</v>
      </c>
      <c r="M31" s="66">
        <v>0</v>
      </c>
      <c r="N31" s="60" t="e">
        <f t="shared" si="3"/>
        <v>#REF!</v>
      </c>
    </row>
    <row r="32" spans="1:14" ht="14.25" customHeight="1" x14ac:dyDescent="0.2">
      <c r="A32" s="11">
        <v>22</v>
      </c>
      <c r="B32" s="56" t="s">
        <v>44</v>
      </c>
      <c r="C32" s="57" t="e">
        <f>#REF!</f>
        <v>#REF!</v>
      </c>
      <c r="D32" s="58">
        <v>0</v>
      </c>
      <c r="E32" s="60" t="e">
        <f t="shared" si="0"/>
        <v>#REF!</v>
      </c>
      <c r="F32" s="57" t="e">
        <f>#REF!</f>
        <v>#REF!</v>
      </c>
      <c r="G32" s="66">
        <v>0</v>
      </c>
      <c r="H32" s="60" t="e">
        <f t="shared" si="1"/>
        <v>#REF!</v>
      </c>
      <c r="I32" s="57" t="e">
        <f>#REF!</f>
        <v>#REF!</v>
      </c>
      <c r="J32" s="66">
        <v>0</v>
      </c>
      <c r="K32" s="60" t="e">
        <f t="shared" si="2"/>
        <v>#REF!</v>
      </c>
      <c r="L32" s="57" t="e">
        <f>#REF!</f>
        <v>#REF!</v>
      </c>
      <c r="M32" s="66">
        <v>0</v>
      </c>
      <c r="N32" s="60" t="e">
        <f t="shared" si="3"/>
        <v>#REF!</v>
      </c>
    </row>
    <row r="33" spans="1:14" ht="14.25" customHeight="1" x14ac:dyDescent="0.2">
      <c r="A33" s="11">
        <v>23</v>
      </c>
      <c r="B33" s="56" t="s">
        <v>45</v>
      </c>
      <c r="C33" s="57" t="e">
        <f>#REF!</f>
        <v>#REF!</v>
      </c>
      <c r="D33" s="58">
        <v>0</v>
      </c>
      <c r="E33" s="60" t="e">
        <f t="shared" si="0"/>
        <v>#REF!</v>
      </c>
      <c r="F33" s="57" t="e">
        <f>#REF!</f>
        <v>#REF!</v>
      </c>
      <c r="G33" s="66">
        <v>0</v>
      </c>
      <c r="H33" s="60" t="e">
        <f t="shared" si="1"/>
        <v>#REF!</v>
      </c>
      <c r="I33" s="57" t="e">
        <f>#REF!</f>
        <v>#REF!</v>
      </c>
      <c r="J33" s="66">
        <v>0</v>
      </c>
      <c r="K33" s="60" t="e">
        <f t="shared" si="2"/>
        <v>#REF!</v>
      </c>
      <c r="L33" s="57" t="e">
        <f>#REF!</f>
        <v>#REF!</v>
      </c>
      <c r="M33" s="66">
        <v>0</v>
      </c>
      <c r="N33" s="60" t="e">
        <f t="shared" si="3"/>
        <v>#REF!</v>
      </c>
    </row>
    <row r="34" spans="1:14" ht="14.25" customHeight="1" x14ac:dyDescent="0.2">
      <c r="A34" s="11">
        <v>24</v>
      </c>
      <c r="B34" s="56" t="s">
        <v>7</v>
      </c>
      <c r="C34" s="57" t="e">
        <f>#REF!</f>
        <v>#REF!</v>
      </c>
      <c r="D34" s="58">
        <v>0</v>
      </c>
      <c r="E34" s="60" t="e">
        <f t="shared" si="0"/>
        <v>#REF!</v>
      </c>
      <c r="F34" s="57" t="e">
        <f>#REF!</f>
        <v>#REF!</v>
      </c>
      <c r="G34" s="66">
        <v>0</v>
      </c>
      <c r="H34" s="60" t="e">
        <f t="shared" si="1"/>
        <v>#REF!</v>
      </c>
      <c r="I34" s="57" t="e">
        <f>#REF!</f>
        <v>#REF!</v>
      </c>
      <c r="J34" s="66">
        <v>0</v>
      </c>
      <c r="K34" s="60" t="e">
        <f t="shared" si="2"/>
        <v>#REF!</v>
      </c>
      <c r="L34" s="57" t="e">
        <f>#REF!</f>
        <v>#REF!</v>
      </c>
      <c r="M34" s="66">
        <v>0</v>
      </c>
      <c r="N34" s="60" t="e">
        <f t="shared" si="3"/>
        <v>#REF!</v>
      </c>
    </row>
    <row r="35" spans="1:14" ht="14.25" customHeight="1" x14ac:dyDescent="0.2">
      <c r="A35" s="11">
        <v>25</v>
      </c>
      <c r="B35" s="56" t="s">
        <v>46</v>
      </c>
      <c r="C35" s="57" t="e">
        <f>#REF!</f>
        <v>#REF!</v>
      </c>
      <c r="D35" s="58">
        <v>0</v>
      </c>
      <c r="E35" s="60" t="e">
        <f t="shared" si="0"/>
        <v>#REF!</v>
      </c>
      <c r="F35" s="57" t="e">
        <f>#REF!</f>
        <v>#REF!</v>
      </c>
      <c r="G35" s="66">
        <v>0</v>
      </c>
      <c r="H35" s="60" t="e">
        <f t="shared" si="1"/>
        <v>#REF!</v>
      </c>
      <c r="I35" s="57" t="e">
        <f>#REF!</f>
        <v>#REF!</v>
      </c>
      <c r="J35" s="66">
        <v>0</v>
      </c>
      <c r="K35" s="60" t="e">
        <f t="shared" si="2"/>
        <v>#REF!</v>
      </c>
      <c r="L35" s="57" t="e">
        <f>#REF!</f>
        <v>#REF!</v>
      </c>
      <c r="M35" s="66">
        <v>0</v>
      </c>
      <c r="N35" s="60" t="e">
        <f t="shared" si="3"/>
        <v>#REF!</v>
      </c>
    </row>
    <row r="36" spans="1:14" ht="14.25" customHeight="1" x14ac:dyDescent="0.2">
      <c r="A36" s="11">
        <v>26</v>
      </c>
      <c r="B36" s="56" t="s">
        <v>47</v>
      </c>
      <c r="C36" s="57" t="e">
        <f>#REF!</f>
        <v>#REF!</v>
      </c>
      <c r="D36" s="58">
        <v>0</v>
      </c>
      <c r="E36" s="60" t="e">
        <f t="shared" si="0"/>
        <v>#REF!</v>
      </c>
      <c r="F36" s="57" t="e">
        <f>#REF!</f>
        <v>#REF!</v>
      </c>
      <c r="G36" s="66">
        <v>0</v>
      </c>
      <c r="H36" s="60" t="e">
        <f t="shared" si="1"/>
        <v>#REF!</v>
      </c>
      <c r="I36" s="57" t="e">
        <f>#REF!</f>
        <v>#REF!</v>
      </c>
      <c r="J36" s="66">
        <v>0</v>
      </c>
      <c r="K36" s="60" t="e">
        <f t="shared" si="2"/>
        <v>#REF!</v>
      </c>
      <c r="L36" s="57" t="e">
        <f>#REF!</f>
        <v>#REF!</v>
      </c>
      <c r="M36" s="66">
        <v>0</v>
      </c>
      <c r="N36" s="60" t="e">
        <f t="shared" si="3"/>
        <v>#REF!</v>
      </c>
    </row>
    <row r="37" spans="1:14" ht="14.25" customHeight="1" x14ac:dyDescent="0.2">
      <c r="A37" s="11">
        <v>27</v>
      </c>
      <c r="B37" s="56" t="s">
        <v>48</v>
      </c>
      <c r="C37" s="57" t="e">
        <f>#REF!</f>
        <v>#REF!</v>
      </c>
      <c r="D37" s="58">
        <v>0</v>
      </c>
      <c r="E37" s="60" t="e">
        <f t="shared" si="0"/>
        <v>#REF!</v>
      </c>
      <c r="F37" s="57" t="e">
        <f>#REF!</f>
        <v>#REF!</v>
      </c>
      <c r="G37" s="66">
        <v>0</v>
      </c>
      <c r="H37" s="60" t="e">
        <f t="shared" si="1"/>
        <v>#REF!</v>
      </c>
      <c r="I37" s="57" t="e">
        <f>#REF!</f>
        <v>#REF!</v>
      </c>
      <c r="J37" s="66">
        <v>0</v>
      </c>
      <c r="K37" s="60" t="e">
        <f t="shared" si="2"/>
        <v>#REF!</v>
      </c>
      <c r="L37" s="57" t="e">
        <f>#REF!</f>
        <v>#REF!</v>
      </c>
      <c r="M37" s="66">
        <v>0</v>
      </c>
      <c r="N37" s="60" t="e">
        <f t="shared" si="3"/>
        <v>#REF!</v>
      </c>
    </row>
    <row r="38" spans="1:14" ht="14.25" customHeight="1" x14ac:dyDescent="0.2">
      <c r="A38" s="11">
        <v>28</v>
      </c>
      <c r="B38" s="56" t="s">
        <v>8</v>
      </c>
      <c r="C38" s="57" t="e">
        <f>#REF!</f>
        <v>#REF!</v>
      </c>
      <c r="D38" s="58">
        <v>0</v>
      </c>
      <c r="E38" s="60" t="e">
        <f t="shared" si="0"/>
        <v>#REF!</v>
      </c>
      <c r="F38" s="57" t="e">
        <f>#REF!</f>
        <v>#REF!</v>
      </c>
      <c r="G38" s="66">
        <v>0</v>
      </c>
      <c r="H38" s="60" t="e">
        <f t="shared" si="1"/>
        <v>#REF!</v>
      </c>
      <c r="I38" s="57" t="e">
        <f>#REF!</f>
        <v>#REF!</v>
      </c>
      <c r="J38" s="66">
        <v>0</v>
      </c>
      <c r="K38" s="60" t="e">
        <f t="shared" si="2"/>
        <v>#REF!</v>
      </c>
      <c r="L38" s="57" t="e">
        <f>#REF!</f>
        <v>#REF!</v>
      </c>
      <c r="M38" s="66">
        <v>0</v>
      </c>
      <c r="N38" s="60" t="e">
        <f t="shared" si="3"/>
        <v>#REF!</v>
      </c>
    </row>
    <row r="39" spans="1:14" ht="14.25" customHeight="1" x14ac:dyDescent="0.2">
      <c r="A39" s="11">
        <v>29</v>
      </c>
      <c r="B39" s="56" t="s">
        <v>49</v>
      </c>
      <c r="C39" s="57" t="e">
        <f>#REF!</f>
        <v>#REF!</v>
      </c>
      <c r="D39" s="58">
        <v>0</v>
      </c>
      <c r="E39" s="60" t="e">
        <f t="shared" si="0"/>
        <v>#REF!</v>
      </c>
      <c r="F39" s="57" t="e">
        <f>#REF!</f>
        <v>#REF!</v>
      </c>
      <c r="G39" s="66">
        <v>0</v>
      </c>
      <c r="H39" s="60" t="e">
        <f t="shared" si="1"/>
        <v>#REF!</v>
      </c>
      <c r="I39" s="57" t="e">
        <f>#REF!</f>
        <v>#REF!</v>
      </c>
      <c r="J39" s="66">
        <v>0</v>
      </c>
      <c r="K39" s="60" t="e">
        <f t="shared" si="2"/>
        <v>#REF!</v>
      </c>
      <c r="L39" s="57" t="e">
        <f>#REF!</f>
        <v>#REF!</v>
      </c>
      <c r="M39" s="66">
        <v>0</v>
      </c>
      <c r="N39" s="60" t="e">
        <f t="shared" si="3"/>
        <v>#REF!</v>
      </c>
    </row>
    <row r="40" spans="1:14" ht="14.25" customHeight="1" x14ac:dyDescent="0.2">
      <c r="A40" s="11">
        <v>30</v>
      </c>
      <c r="B40" s="56" t="s">
        <v>9</v>
      </c>
      <c r="C40" s="57" t="e">
        <f>#REF!</f>
        <v>#REF!</v>
      </c>
      <c r="D40" s="58">
        <v>0</v>
      </c>
      <c r="E40" s="60" t="e">
        <f t="shared" si="0"/>
        <v>#REF!</v>
      </c>
      <c r="F40" s="57" t="e">
        <f>#REF!</f>
        <v>#REF!</v>
      </c>
      <c r="G40" s="58">
        <v>0</v>
      </c>
      <c r="H40" s="60" t="e">
        <f t="shared" si="1"/>
        <v>#REF!</v>
      </c>
      <c r="I40" s="57" t="e">
        <f>#REF!</f>
        <v>#REF!</v>
      </c>
      <c r="J40" s="58">
        <v>0</v>
      </c>
      <c r="K40" s="60" t="e">
        <f t="shared" si="2"/>
        <v>#REF!</v>
      </c>
      <c r="L40" s="57" t="e">
        <f>#REF!</f>
        <v>#REF!</v>
      </c>
      <c r="M40" s="58">
        <v>0</v>
      </c>
      <c r="N40" s="60" t="e">
        <f t="shared" si="3"/>
        <v>#REF!</v>
      </c>
    </row>
    <row r="41" spans="1:14" ht="14.25" customHeight="1" x14ac:dyDescent="0.2">
      <c r="A41" s="11">
        <v>31</v>
      </c>
      <c r="B41" s="56" t="s">
        <v>10</v>
      </c>
      <c r="C41" s="57" t="e">
        <f>#REF!</f>
        <v>#REF!</v>
      </c>
      <c r="D41" s="58">
        <v>0</v>
      </c>
      <c r="E41" s="60" t="e">
        <f t="shared" si="0"/>
        <v>#REF!</v>
      </c>
      <c r="F41" s="57" t="e">
        <f>#REF!</f>
        <v>#REF!</v>
      </c>
      <c r="G41" s="58">
        <v>0</v>
      </c>
      <c r="H41" s="60" t="e">
        <f t="shared" si="1"/>
        <v>#REF!</v>
      </c>
      <c r="I41" s="57" t="e">
        <f>#REF!</f>
        <v>#REF!</v>
      </c>
      <c r="J41" s="58">
        <v>0</v>
      </c>
      <c r="K41" s="60" t="e">
        <f t="shared" si="2"/>
        <v>#REF!</v>
      </c>
      <c r="L41" s="57" t="e">
        <f>#REF!</f>
        <v>#REF!</v>
      </c>
      <c r="M41" s="58">
        <v>0</v>
      </c>
      <c r="N41" s="60" t="e">
        <f t="shared" si="3"/>
        <v>#REF!</v>
      </c>
    </row>
    <row r="42" spans="1:14" ht="14.25" customHeight="1" x14ac:dyDescent="0.2">
      <c r="A42" s="11">
        <v>32</v>
      </c>
      <c r="B42" s="56" t="s">
        <v>11</v>
      </c>
      <c r="C42" s="57" t="e">
        <f>#REF!</f>
        <v>#REF!</v>
      </c>
      <c r="D42" s="58">
        <v>0</v>
      </c>
      <c r="E42" s="60" t="e">
        <f t="shared" si="0"/>
        <v>#REF!</v>
      </c>
      <c r="F42" s="57" t="e">
        <f>#REF!</f>
        <v>#REF!</v>
      </c>
      <c r="G42" s="58">
        <v>0</v>
      </c>
      <c r="H42" s="60" t="e">
        <f t="shared" si="1"/>
        <v>#REF!</v>
      </c>
      <c r="I42" s="57" t="e">
        <f>#REF!</f>
        <v>#REF!</v>
      </c>
      <c r="J42" s="58">
        <v>0</v>
      </c>
      <c r="K42" s="60" t="e">
        <f t="shared" si="2"/>
        <v>#REF!</v>
      </c>
      <c r="L42" s="57" t="e">
        <f>#REF!</f>
        <v>#REF!</v>
      </c>
      <c r="M42" s="58">
        <v>0</v>
      </c>
      <c r="N42" s="60" t="e">
        <f t="shared" si="3"/>
        <v>#REF!</v>
      </c>
    </row>
    <row r="43" spans="1:14" ht="14.25" customHeight="1" x14ac:dyDescent="0.2">
      <c r="A43" s="11">
        <v>33</v>
      </c>
      <c r="B43" s="56" t="s">
        <v>12</v>
      </c>
      <c r="C43" s="57" t="e">
        <f>#REF!</f>
        <v>#REF!</v>
      </c>
      <c r="D43" s="58">
        <v>0</v>
      </c>
      <c r="E43" s="60" t="e">
        <f t="shared" si="0"/>
        <v>#REF!</v>
      </c>
      <c r="F43" s="57" t="e">
        <f>#REF!</f>
        <v>#REF!</v>
      </c>
      <c r="G43" s="58">
        <v>0</v>
      </c>
      <c r="H43" s="60" t="e">
        <f t="shared" si="1"/>
        <v>#REF!</v>
      </c>
      <c r="I43" s="57" t="e">
        <f>#REF!</f>
        <v>#REF!</v>
      </c>
      <c r="J43" s="58">
        <v>0</v>
      </c>
      <c r="K43" s="60" t="e">
        <f t="shared" si="2"/>
        <v>#REF!</v>
      </c>
      <c r="L43" s="57" t="e">
        <f>#REF!</f>
        <v>#REF!</v>
      </c>
      <c r="M43" s="58">
        <v>0</v>
      </c>
      <c r="N43" s="60" t="e">
        <f t="shared" si="3"/>
        <v>#REF!</v>
      </c>
    </row>
    <row r="44" spans="1:14" ht="14.25" customHeight="1" x14ac:dyDescent="0.2">
      <c r="A44" s="11">
        <v>34</v>
      </c>
      <c r="B44" s="56" t="s">
        <v>13</v>
      </c>
      <c r="C44" s="57" t="e">
        <f>#REF!</f>
        <v>#REF!</v>
      </c>
      <c r="D44" s="58">
        <v>0</v>
      </c>
      <c r="E44" s="60" t="e">
        <f t="shared" si="0"/>
        <v>#REF!</v>
      </c>
      <c r="F44" s="57" t="e">
        <f>#REF!</f>
        <v>#REF!</v>
      </c>
      <c r="G44" s="58">
        <v>0</v>
      </c>
      <c r="H44" s="60" t="e">
        <f t="shared" si="1"/>
        <v>#REF!</v>
      </c>
      <c r="I44" s="57" t="e">
        <f>#REF!</f>
        <v>#REF!</v>
      </c>
      <c r="J44" s="58">
        <v>0</v>
      </c>
      <c r="K44" s="60" t="e">
        <f t="shared" si="2"/>
        <v>#REF!</v>
      </c>
      <c r="L44" s="57" t="e">
        <f>#REF!</f>
        <v>#REF!</v>
      </c>
      <c r="M44" s="58">
        <v>0</v>
      </c>
      <c r="N44" s="60" t="e">
        <f t="shared" si="3"/>
        <v>#REF!</v>
      </c>
    </row>
    <row r="45" spans="1:14" ht="14.25" customHeight="1" x14ac:dyDescent="0.2">
      <c r="A45" s="11">
        <v>35</v>
      </c>
      <c r="B45" s="56" t="s">
        <v>14</v>
      </c>
      <c r="C45" s="57" t="e">
        <f>#REF!</f>
        <v>#REF!</v>
      </c>
      <c r="D45" s="58">
        <v>0</v>
      </c>
      <c r="E45" s="60" t="e">
        <f t="shared" si="0"/>
        <v>#REF!</v>
      </c>
      <c r="F45" s="57" t="e">
        <f>#REF!</f>
        <v>#REF!</v>
      </c>
      <c r="G45" s="58">
        <v>0</v>
      </c>
      <c r="H45" s="60" t="e">
        <f t="shared" si="1"/>
        <v>#REF!</v>
      </c>
      <c r="I45" s="57" t="e">
        <f>#REF!</f>
        <v>#REF!</v>
      </c>
      <c r="J45" s="58">
        <v>0</v>
      </c>
      <c r="K45" s="60" t="e">
        <f t="shared" si="2"/>
        <v>#REF!</v>
      </c>
      <c r="L45" s="57" t="e">
        <f>#REF!</f>
        <v>#REF!</v>
      </c>
      <c r="M45" s="58">
        <v>0</v>
      </c>
      <c r="N45" s="60" t="e">
        <f t="shared" si="3"/>
        <v>#REF!</v>
      </c>
    </row>
    <row r="46" spans="1:14" ht="14.25" customHeight="1" x14ac:dyDescent="0.2">
      <c r="A46" s="11">
        <v>36</v>
      </c>
      <c r="B46" s="56" t="s">
        <v>50</v>
      </c>
      <c r="C46" s="57" t="e">
        <f>#REF!</f>
        <v>#REF!</v>
      </c>
      <c r="D46" s="58">
        <v>0</v>
      </c>
      <c r="E46" s="60" t="e">
        <f t="shared" si="0"/>
        <v>#REF!</v>
      </c>
      <c r="F46" s="57" t="e">
        <f>#REF!</f>
        <v>#REF!</v>
      </c>
      <c r="G46" s="58">
        <v>0</v>
      </c>
      <c r="H46" s="60" t="e">
        <f t="shared" si="1"/>
        <v>#REF!</v>
      </c>
      <c r="I46" s="57" t="e">
        <f>#REF!</f>
        <v>#REF!</v>
      </c>
      <c r="J46" s="58">
        <v>0</v>
      </c>
      <c r="K46" s="60" t="e">
        <f t="shared" si="2"/>
        <v>#REF!</v>
      </c>
      <c r="L46" s="57" t="e">
        <f>#REF!</f>
        <v>#REF!</v>
      </c>
      <c r="M46" s="58">
        <v>0</v>
      </c>
      <c r="N46" s="60" t="e">
        <f t="shared" si="3"/>
        <v>#REF!</v>
      </c>
    </row>
    <row r="47" spans="1:14" ht="14.25" customHeight="1" x14ac:dyDescent="0.2">
      <c r="A47" s="11">
        <v>37</v>
      </c>
      <c r="B47" s="56" t="s">
        <v>51</v>
      </c>
      <c r="C47" s="57" t="e">
        <f>#REF!</f>
        <v>#REF!</v>
      </c>
      <c r="D47" s="58">
        <v>0</v>
      </c>
      <c r="E47" s="60" t="e">
        <f t="shared" si="0"/>
        <v>#REF!</v>
      </c>
      <c r="F47" s="57" t="e">
        <f>#REF!</f>
        <v>#REF!</v>
      </c>
      <c r="G47" s="58">
        <v>0</v>
      </c>
      <c r="H47" s="60" t="e">
        <f t="shared" si="1"/>
        <v>#REF!</v>
      </c>
      <c r="I47" s="57" t="e">
        <f>#REF!</f>
        <v>#REF!</v>
      </c>
      <c r="J47" s="58">
        <v>0</v>
      </c>
      <c r="K47" s="60" t="e">
        <f t="shared" si="2"/>
        <v>#REF!</v>
      </c>
      <c r="L47" s="57" t="e">
        <f>#REF!</f>
        <v>#REF!</v>
      </c>
      <c r="M47" s="58">
        <v>0</v>
      </c>
      <c r="N47" s="60" t="e">
        <f t="shared" si="3"/>
        <v>#REF!</v>
      </c>
    </row>
    <row r="48" spans="1:14" ht="14.25" customHeight="1" x14ac:dyDescent="0.2">
      <c r="A48" s="11">
        <v>38</v>
      </c>
      <c r="B48" s="56" t="s">
        <v>15</v>
      </c>
      <c r="C48" s="57" t="e">
        <f>#REF!</f>
        <v>#REF!</v>
      </c>
      <c r="D48" s="58">
        <v>0</v>
      </c>
      <c r="E48" s="60" t="e">
        <f t="shared" si="0"/>
        <v>#REF!</v>
      </c>
      <c r="F48" s="57" t="e">
        <f>#REF!</f>
        <v>#REF!</v>
      </c>
      <c r="G48" s="58">
        <v>0</v>
      </c>
      <c r="H48" s="60" t="e">
        <f t="shared" si="1"/>
        <v>#REF!</v>
      </c>
      <c r="I48" s="57" t="e">
        <f>#REF!</f>
        <v>#REF!</v>
      </c>
      <c r="J48" s="58">
        <v>0</v>
      </c>
      <c r="K48" s="60" t="e">
        <f t="shared" si="2"/>
        <v>#REF!</v>
      </c>
      <c r="L48" s="57" t="e">
        <f>#REF!</f>
        <v>#REF!</v>
      </c>
      <c r="M48" s="58">
        <v>0</v>
      </c>
      <c r="N48" s="60" t="e">
        <f t="shared" si="3"/>
        <v>#REF!</v>
      </c>
    </row>
    <row r="49" spans="1:14" ht="14.25" customHeight="1" x14ac:dyDescent="0.2">
      <c r="A49" s="11">
        <v>39</v>
      </c>
      <c r="B49" s="56" t="s">
        <v>16</v>
      </c>
      <c r="C49" s="57" t="e">
        <f>#REF!</f>
        <v>#REF!</v>
      </c>
      <c r="D49" s="58">
        <v>0</v>
      </c>
      <c r="E49" s="60" t="e">
        <f t="shared" si="0"/>
        <v>#REF!</v>
      </c>
      <c r="F49" s="57" t="e">
        <f>#REF!</f>
        <v>#REF!</v>
      </c>
      <c r="G49" s="58">
        <v>0</v>
      </c>
      <c r="H49" s="60" t="e">
        <f t="shared" si="1"/>
        <v>#REF!</v>
      </c>
      <c r="I49" s="57" t="e">
        <f>#REF!</f>
        <v>#REF!</v>
      </c>
      <c r="J49" s="58">
        <v>0</v>
      </c>
      <c r="K49" s="60" t="e">
        <f t="shared" si="2"/>
        <v>#REF!</v>
      </c>
      <c r="L49" s="57" t="e">
        <f>#REF!</f>
        <v>#REF!</v>
      </c>
      <c r="M49" s="58">
        <v>0</v>
      </c>
      <c r="N49" s="60" t="e">
        <f t="shared" si="3"/>
        <v>#REF!</v>
      </c>
    </row>
    <row r="50" spans="1:14" ht="14.25" customHeight="1" x14ac:dyDescent="0.2">
      <c r="A50" s="11">
        <v>40</v>
      </c>
      <c r="B50" s="56" t="s">
        <v>17</v>
      </c>
      <c r="C50" s="57" t="e">
        <f>#REF!</f>
        <v>#REF!</v>
      </c>
      <c r="D50" s="58">
        <v>0</v>
      </c>
      <c r="E50" s="60" t="e">
        <f t="shared" si="0"/>
        <v>#REF!</v>
      </c>
      <c r="F50" s="57" t="e">
        <f>#REF!</f>
        <v>#REF!</v>
      </c>
      <c r="G50" s="58">
        <v>0</v>
      </c>
      <c r="H50" s="60" t="e">
        <f t="shared" si="1"/>
        <v>#REF!</v>
      </c>
      <c r="I50" s="57" t="e">
        <f>#REF!</f>
        <v>#REF!</v>
      </c>
      <c r="J50" s="58">
        <v>0</v>
      </c>
      <c r="K50" s="60" t="e">
        <f t="shared" si="2"/>
        <v>#REF!</v>
      </c>
      <c r="L50" s="57" t="e">
        <f>#REF!</f>
        <v>#REF!</v>
      </c>
      <c r="M50" s="58">
        <v>0</v>
      </c>
      <c r="N50" s="60" t="e">
        <f t="shared" si="3"/>
        <v>#REF!</v>
      </c>
    </row>
    <row r="51" spans="1:14" ht="14.25" customHeight="1" x14ac:dyDescent="0.2">
      <c r="A51" s="11">
        <v>41</v>
      </c>
      <c r="B51" s="56" t="s">
        <v>18</v>
      </c>
      <c r="C51" s="57" t="e">
        <f>#REF!</f>
        <v>#REF!</v>
      </c>
      <c r="D51" s="58">
        <v>0</v>
      </c>
      <c r="E51" s="60" t="e">
        <f t="shared" si="0"/>
        <v>#REF!</v>
      </c>
      <c r="F51" s="57" t="e">
        <f>#REF!</f>
        <v>#REF!</v>
      </c>
      <c r="G51" s="58">
        <v>0</v>
      </c>
      <c r="H51" s="60" t="e">
        <f t="shared" si="1"/>
        <v>#REF!</v>
      </c>
      <c r="I51" s="57" t="e">
        <f>#REF!</f>
        <v>#REF!</v>
      </c>
      <c r="J51" s="58">
        <v>0</v>
      </c>
      <c r="K51" s="60" t="e">
        <f t="shared" si="2"/>
        <v>#REF!</v>
      </c>
      <c r="L51" s="57" t="e">
        <f>#REF!</f>
        <v>#REF!</v>
      </c>
      <c r="M51" s="58">
        <v>0</v>
      </c>
      <c r="N51" s="60" t="e">
        <f t="shared" si="3"/>
        <v>#REF!</v>
      </c>
    </row>
    <row r="52" spans="1:14" ht="14.25" customHeight="1" x14ac:dyDescent="0.2">
      <c r="A52" s="11">
        <v>42</v>
      </c>
      <c r="B52" s="56" t="s">
        <v>19</v>
      </c>
      <c r="C52" s="57" t="e">
        <f>#REF!</f>
        <v>#REF!</v>
      </c>
      <c r="D52" s="58">
        <v>0</v>
      </c>
      <c r="E52" s="60" t="e">
        <f t="shared" si="0"/>
        <v>#REF!</v>
      </c>
      <c r="F52" s="57" t="e">
        <f>#REF!</f>
        <v>#REF!</v>
      </c>
      <c r="G52" s="58">
        <v>0</v>
      </c>
      <c r="H52" s="60" t="e">
        <f t="shared" si="1"/>
        <v>#REF!</v>
      </c>
      <c r="I52" s="57" t="e">
        <f>#REF!</f>
        <v>#REF!</v>
      </c>
      <c r="J52" s="58">
        <v>0</v>
      </c>
      <c r="K52" s="60" t="e">
        <f t="shared" si="2"/>
        <v>#REF!</v>
      </c>
      <c r="L52" s="57" t="e">
        <f>#REF!</f>
        <v>#REF!</v>
      </c>
      <c r="M52" s="58">
        <v>0</v>
      </c>
      <c r="N52" s="60" t="e">
        <f t="shared" si="3"/>
        <v>#REF!</v>
      </c>
    </row>
    <row r="53" spans="1:14" x14ac:dyDescent="0.2">
      <c r="A53" s="11">
        <v>43</v>
      </c>
      <c r="B53" s="56" t="s">
        <v>20</v>
      </c>
      <c r="C53" s="57" t="e">
        <f>#REF!</f>
        <v>#REF!</v>
      </c>
      <c r="D53" s="58">
        <v>0</v>
      </c>
      <c r="E53" s="60" t="e">
        <f t="shared" si="0"/>
        <v>#REF!</v>
      </c>
      <c r="F53" s="57" t="e">
        <f>#REF!</f>
        <v>#REF!</v>
      </c>
      <c r="G53" s="58">
        <v>0</v>
      </c>
      <c r="H53" s="60" t="e">
        <f t="shared" si="1"/>
        <v>#REF!</v>
      </c>
      <c r="I53" s="57" t="e">
        <f>#REF!</f>
        <v>#REF!</v>
      </c>
      <c r="J53" s="58">
        <v>0</v>
      </c>
      <c r="K53" s="60" t="e">
        <f t="shared" si="2"/>
        <v>#REF!</v>
      </c>
      <c r="L53" s="57" t="e">
        <f>#REF!</f>
        <v>#REF!</v>
      </c>
      <c r="M53" s="58">
        <v>0</v>
      </c>
      <c r="N53" s="60" t="e">
        <f t="shared" si="3"/>
        <v>#REF!</v>
      </c>
    </row>
    <row r="54" spans="1:14" x14ac:dyDescent="0.2">
      <c r="A54" s="11"/>
      <c r="B54" s="56" t="s">
        <v>52</v>
      </c>
      <c r="C54" s="68" t="e">
        <f>SUM(C4:C18,C26:C53)</f>
        <v>#REF!</v>
      </c>
      <c r="D54" s="69">
        <f>SUM(D4:D18,D26:D53)</f>
        <v>0</v>
      </c>
      <c r="E54" s="69" t="e">
        <f>AVERAGE(E4:E18,E26:E53)</f>
        <v>#REF!</v>
      </c>
      <c r="F54" s="68" t="e">
        <f>SUM(F4:F18,F26:F53)</f>
        <v>#REF!</v>
      </c>
      <c r="G54" s="69">
        <f t="shared" ref="G54:M54" si="4">SUM(G4:G18,G26:G53)</f>
        <v>0</v>
      </c>
      <c r="H54" s="69" t="e">
        <f>AVERAGE(H4:H18,H26:H53)</f>
        <v>#REF!</v>
      </c>
      <c r="I54" s="68" t="e">
        <f t="shared" si="4"/>
        <v>#REF!</v>
      </c>
      <c r="J54" s="69">
        <f t="shared" si="4"/>
        <v>0</v>
      </c>
      <c r="K54" s="69" t="e">
        <f>AVERAGE(K4:K18,K26:K53)</f>
        <v>#REF!</v>
      </c>
      <c r="L54" s="68" t="e">
        <f t="shared" si="4"/>
        <v>#REF!</v>
      </c>
      <c r="M54" s="69">
        <f t="shared" si="4"/>
        <v>0</v>
      </c>
      <c r="N54" s="69" t="e">
        <f>AVERAGE(N4:N18,N26:N53)</f>
        <v>#REF!</v>
      </c>
    </row>
  </sheetData>
  <sheetProtection password="CF7A" sheet="1" objects="1" scenarios="1"/>
  <customSheetViews>
    <customSheetView guid="{385D99F4-598C-4C58-B1C4-4E7B0681AB3D}" scale="90" state="hidden">
      <pane ySplit="3" topLeftCell="A4" activePane="bottomLeft" state="frozen"/>
      <selection pane="bottomLeft" activeCell="F6" sqref="F6"/>
      <pageMargins left="0.25" right="0.25" top="0.75" bottom="0.75" header="0.3" footer="0.3"/>
      <pageSetup paperSize="9" scale="95" orientation="landscape" horizontalDpi="300" r:id="rId1"/>
      <headerFooter alignWithMargins="0"/>
    </customSheetView>
    <customSheetView guid="{BF10FEBB-4CAC-410E-B1E1-11E397B4F046}" scale="90" state="hidden">
      <pane ySplit="3" topLeftCell="A4" activePane="bottomLeft" state="frozen"/>
      <selection pane="bottomLeft" activeCell="F6" sqref="F6"/>
      <pageMargins left="0.25" right="0.25" top="0.75" bottom="0.75" header="0.3" footer="0.3"/>
      <pageSetup paperSize="9" scale="95" orientation="landscape" horizontalDpi="300" r:id="rId2"/>
      <headerFooter alignWithMargins="0"/>
    </customSheetView>
    <customSheetView guid="{F7EDE992-683F-4EB5-8C4F-576A18317B87}" scale="90" state="hidden">
      <pane ySplit="3" topLeftCell="A4" activePane="bottomLeft" state="frozen"/>
      <selection pane="bottomLeft" activeCell="F6" sqref="F6"/>
      <pageMargins left="0.25" right="0.25" top="0.75" bottom="0.75" header="0.3" footer="0.3"/>
      <pageSetup paperSize="9" scale="95" orientation="landscape" horizontalDpi="300" r:id="rId3"/>
      <headerFooter alignWithMargins="0"/>
    </customSheetView>
  </customSheetViews>
  <mergeCells count="11">
    <mergeCell ref="I2:I3"/>
    <mergeCell ref="M2:N2"/>
    <mergeCell ref="L2:L3"/>
    <mergeCell ref="D2:E2"/>
    <mergeCell ref="A1:N1"/>
    <mergeCell ref="A2:A3"/>
    <mergeCell ref="B2:B3"/>
    <mergeCell ref="C2:C3"/>
    <mergeCell ref="G2:H2"/>
    <mergeCell ref="F2:F3"/>
    <mergeCell ref="J2:K2"/>
  </mergeCells>
  <pageMargins left="0.25" right="0.25" top="0.75" bottom="0.75" header="0.3" footer="0.3"/>
  <pageSetup paperSize="9" scale="95" orientation="landscape" horizontalDpi="300" r:id="rId4"/>
  <headerFooter alignWithMargins="0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4"/>
  <sheetViews>
    <sheetView workbookViewId="0">
      <selection activeCell="B3" sqref="B3"/>
    </sheetView>
  </sheetViews>
  <sheetFormatPr defaultRowHeight="12.75" x14ac:dyDescent="0.2"/>
  <cols>
    <col min="2" max="2" width="22.5703125" customWidth="1"/>
    <col min="3" max="3" width="18.7109375" customWidth="1"/>
    <col min="4" max="4" width="26.5703125" customWidth="1"/>
    <col min="5" max="5" width="27.42578125" customWidth="1"/>
  </cols>
  <sheetData>
    <row r="1" spans="1:10" ht="12.75" customHeight="1" x14ac:dyDescent="0.2">
      <c r="A1" s="350" t="s">
        <v>277</v>
      </c>
      <c r="B1" s="350"/>
      <c r="C1" s="350"/>
      <c r="D1" s="350"/>
      <c r="E1" s="350"/>
      <c r="F1" s="79"/>
      <c r="G1" s="79"/>
      <c r="H1" s="79"/>
      <c r="I1" s="79"/>
      <c r="J1" s="79"/>
    </row>
    <row r="2" spans="1:10" ht="12.75" customHeight="1" x14ac:dyDescent="0.2">
      <c r="A2" s="161"/>
      <c r="B2" s="162"/>
      <c r="C2" s="189"/>
      <c r="D2" s="351" t="s">
        <v>164</v>
      </c>
      <c r="E2" s="352"/>
    </row>
    <row r="3" spans="1:10" ht="157.5" x14ac:dyDescent="0.2">
      <c r="A3" s="164" t="s">
        <v>101</v>
      </c>
      <c r="B3" s="190" t="s">
        <v>53</v>
      </c>
      <c r="C3" s="191" t="s">
        <v>278</v>
      </c>
      <c r="D3" s="169" t="s">
        <v>144</v>
      </c>
      <c r="E3" s="167" t="s">
        <v>145</v>
      </c>
    </row>
    <row r="4" spans="1:10" x14ac:dyDescent="0.2">
      <c r="A4" s="170">
        <v>1</v>
      </c>
      <c r="B4" s="192" t="str">
        <f>'1'!B4</f>
        <v>Сулейман-Стальский район,Республика Дагестан</v>
      </c>
      <c r="C4" s="193">
        <f>SUM(D4:E4)</f>
        <v>52</v>
      </c>
      <c r="D4" s="80">
        <v>52</v>
      </c>
      <c r="E4" s="49">
        <v>0</v>
      </c>
    </row>
  </sheetData>
  <sheetProtection password="9690" sheet="1" objects="1" scenarios="1"/>
  <customSheetViews>
    <customSheetView guid="{385D99F4-598C-4C58-B1C4-4E7B0681AB3D}">
      <selection activeCell="B3" sqref="B3"/>
      <pageMargins left="0.7" right="0.7" top="0.75" bottom="0.75" header="0.3" footer="0.3"/>
    </customSheetView>
    <customSheetView guid="{BF10FEBB-4CAC-410E-B1E1-11E397B4F046}">
      <selection activeCell="B3" sqref="B3"/>
      <pageMargins left="0.7" right="0.7" top="0.75" bottom="0.75" header="0.3" footer="0.3"/>
    </customSheetView>
    <customSheetView guid="{F7EDE992-683F-4EB5-8C4F-576A18317B87}">
      <selection activeCell="D3" sqref="D3"/>
      <pageMargins left="0.7" right="0.7" top="0.75" bottom="0.75" header="0.3" footer="0.3"/>
    </customSheetView>
  </customSheetViews>
  <mergeCells count="2">
    <mergeCell ref="A1:E1"/>
    <mergeCell ref="D2:E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4"/>
  <sheetViews>
    <sheetView workbookViewId="0">
      <selection activeCell="E7" sqref="E7"/>
    </sheetView>
  </sheetViews>
  <sheetFormatPr defaultRowHeight="12.75" x14ac:dyDescent="0.2"/>
  <cols>
    <col min="2" max="2" width="19.28515625" customWidth="1"/>
  </cols>
  <sheetData>
    <row r="1" spans="1:15" x14ac:dyDescent="0.2">
      <c r="A1" s="208" t="s">
        <v>173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x14ac:dyDescent="0.2">
      <c r="A2" s="209" t="s">
        <v>0</v>
      </c>
      <c r="B2" s="210" t="s">
        <v>53</v>
      </c>
      <c r="C2" s="215" t="s">
        <v>230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15" ht="78" x14ac:dyDescent="0.2">
      <c r="A3" s="209"/>
      <c r="B3" s="211"/>
      <c r="C3" s="88" t="s">
        <v>134</v>
      </c>
      <c r="D3" s="89" t="s">
        <v>70</v>
      </c>
      <c r="E3" s="89" t="s">
        <v>71</v>
      </c>
      <c r="F3" s="90" t="s">
        <v>135</v>
      </c>
      <c r="G3" s="89" t="s">
        <v>72</v>
      </c>
      <c r="H3" s="90" t="s">
        <v>136</v>
      </c>
      <c r="I3" s="89" t="s">
        <v>29</v>
      </c>
      <c r="J3" s="89" t="s">
        <v>2</v>
      </c>
      <c r="K3" s="89" t="s">
        <v>73</v>
      </c>
      <c r="L3" s="90" t="s">
        <v>137</v>
      </c>
      <c r="M3" s="90" t="s">
        <v>138</v>
      </c>
      <c r="N3" s="90" t="s">
        <v>273</v>
      </c>
      <c r="O3" s="91" t="s">
        <v>1</v>
      </c>
    </row>
    <row r="4" spans="1:15" x14ac:dyDescent="0.2">
      <c r="A4" s="92">
        <v>1</v>
      </c>
      <c r="B4" s="96" t="str">
        <f>'1'!B4</f>
        <v>Сулейман-Стальский район,Республика Дагестан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95">
        <f>SUM(C4:N4)</f>
        <v>0</v>
      </c>
    </row>
  </sheetData>
  <sheetProtection password="9690" sheet="1" objects="1" scenarios="1"/>
  <customSheetViews>
    <customSheetView guid="{385D99F4-598C-4C58-B1C4-4E7B0681AB3D}">
      <selection activeCell="E7" sqref="E7"/>
      <pageMargins left="0.7" right="0.7" top="0.75" bottom="0.75" header="0.3" footer="0.3"/>
    </customSheetView>
    <customSheetView guid="{BF10FEBB-4CAC-410E-B1E1-11E397B4F046}">
      <selection activeCell="E7" sqref="E7"/>
      <pageMargins left="0.7" right="0.7" top="0.75" bottom="0.75" header="0.3" footer="0.3"/>
    </customSheetView>
    <customSheetView guid="{F7EDE992-683F-4EB5-8C4F-576A18317B87}">
      <selection activeCell="D14" sqref="D14"/>
      <pageMargins left="0.7" right="0.7" top="0.75" bottom="0.75" header="0.3" footer="0.3"/>
    </customSheetView>
  </customSheetViews>
  <mergeCells count="4">
    <mergeCell ref="A1:O1"/>
    <mergeCell ref="A2:A3"/>
    <mergeCell ref="B2:B3"/>
    <mergeCell ref="C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4"/>
  <sheetViews>
    <sheetView workbookViewId="0">
      <selection activeCell="N4" sqref="N4"/>
    </sheetView>
  </sheetViews>
  <sheetFormatPr defaultRowHeight="12.75" x14ac:dyDescent="0.2"/>
  <cols>
    <col min="2" max="2" width="22.5703125" customWidth="1"/>
  </cols>
  <sheetData>
    <row r="1" spans="1:15" x14ac:dyDescent="0.2">
      <c r="A1" s="208" t="s">
        <v>174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x14ac:dyDescent="0.2">
      <c r="A2" s="216" t="s">
        <v>0</v>
      </c>
      <c r="B2" s="217" t="s">
        <v>53</v>
      </c>
      <c r="C2" s="219" t="s">
        <v>230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1:15" ht="78" x14ac:dyDescent="0.2">
      <c r="A3" s="216"/>
      <c r="B3" s="218"/>
      <c r="C3" s="88" t="s">
        <v>134</v>
      </c>
      <c r="D3" s="89" t="s">
        <v>70</v>
      </c>
      <c r="E3" s="89" t="s">
        <v>71</v>
      </c>
      <c r="F3" s="90" t="s">
        <v>135</v>
      </c>
      <c r="G3" s="89" t="s">
        <v>72</v>
      </c>
      <c r="H3" s="90" t="s">
        <v>136</v>
      </c>
      <c r="I3" s="89" t="s">
        <v>29</v>
      </c>
      <c r="J3" s="89" t="s">
        <v>2</v>
      </c>
      <c r="K3" s="89" t="s">
        <v>73</v>
      </c>
      <c r="L3" s="90" t="s">
        <v>137</v>
      </c>
      <c r="M3" s="90" t="s">
        <v>138</v>
      </c>
      <c r="N3" s="90" t="s">
        <v>273</v>
      </c>
      <c r="O3" s="97" t="s">
        <v>1</v>
      </c>
    </row>
    <row r="4" spans="1:15" x14ac:dyDescent="0.2">
      <c r="A4" s="98">
        <v>1</v>
      </c>
      <c r="B4" s="93" t="str">
        <f>'1'!B4</f>
        <v>Сулейман-Стальский район,Республика Дагестан</v>
      </c>
      <c r="C4" s="14">
        <v>0</v>
      </c>
      <c r="D4" s="14">
        <v>2</v>
      </c>
      <c r="E4" s="14">
        <v>0</v>
      </c>
      <c r="F4" s="14">
        <v>0</v>
      </c>
      <c r="G4" s="14">
        <v>2</v>
      </c>
      <c r="H4" s="14">
        <v>3</v>
      </c>
      <c r="I4" s="14">
        <v>10</v>
      </c>
      <c r="J4" s="14">
        <v>3</v>
      </c>
      <c r="K4" s="14">
        <v>3</v>
      </c>
      <c r="L4" s="14">
        <v>0</v>
      </c>
      <c r="M4" s="14">
        <v>2</v>
      </c>
      <c r="N4" s="14">
        <v>242</v>
      </c>
      <c r="O4" s="99">
        <f>SUM(C4:N4)</f>
        <v>267</v>
      </c>
    </row>
  </sheetData>
  <sheetProtection password="9690" sheet="1" objects="1" scenarios="1"/>
  <customSheetViews>
    <customSheetView guid="{385D99F4-598C-4C58-B1C4-4E7B0681AB3D}">
      <selection activeCell="N4" sqref="N4"/>
      <pageMargins left="0.7" right="0.7" top="0.75" bottom="0.75" header="0.3" footer="0.3"/>
    </customSheetView>
    <customSheetView guid="{BF10FEBB-4CAC-410E-B1E1-11E397B4F046}">
      <selection activeCell="N4" sqref="N4"/>
      <pageMargins left="0.7" right="0.7" top="0.75" bottom="0.75" header="0.3" footer="0.3"/>
    </customSheetView>
    <customSheetView guid="{F7EDE992-683F-4EB5-8C4F-576A18317B87}">
      <selection activeCell="I4" sqref="I4"/>
      <pageMargins left="0.7" right="0.7" top="0.75" bottom="0.75" header="0.3" footer="0.3"/>
    </customSheetView>
  </customSheetViews>
  <mergeCells count="4">
    <mergeCell ref="A1:O1"/>
    <mergeCell ref="A2:A3"/>
    <mergeCell ref="B2:B3"/>
    <mergeCell ref="C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"/>
  <sheetViews>
    <sheetView workbookViewId="0">
      <selection activeCell="E8" sqref="E8"/>
    </sheetView>
  </sheetViews>
  <sheetFormatPr defaultRowHeight="12.75" x14ac:dyDescent="0.2"/>
  <cols>
    <col min="2" max="2" width="21.5703125" customWidth="1"/>
  </cols>
  <sheetData>
    <row r="1" spans="1:15" x14ac:dyDescent="0.2">
      <c r="A1" s="208" t="s">
        <v>175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x14ac:dyDescent="0.2">
      <c r="A2" s="216" t="s">
        <v>0</v>
      </c>
      <c r="B2" s="217" t="s">
        <v>53</v>
      </c>
      <c r="C2" s="221" t="s">
        <v>230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3"/>
    </row>
    <row r="3" spans="1:15" ht="78" x14ac:dyDescent="0.2">
      <c r="A3" s="216"/>
      <c r="B3" s="218"/>
      <c r="C3" s="88" t="s">
        <v>134</v>
      </c>
      <c r="D3" s="89" t="s">
        <v>70</v>
      </c>
      <c r="E3" s="89" t="s">
        <v>71</v>
      </c>
      <c r="F3" s="90" t="s">
        <v>135</v>
      </c>
      <c r="G3" s="89" t="s">
        <v>72</v>
      </c>
      <c r="H3" s="90" t="s">
        <v>136</v>
      </c>
      <c r="I3" s="89" t="s">
        <v>29</v>
      </c>
      <c r="J3" s="89" t="s">
        <v>2</v>
      </c>
      <c r="K3" s="89" t="s">
        <v>73</v>
      </c>
      <c r="L3" s="90" t="s">
        <v>137</v>
      </c>
      <c r="M3" s="90" t="s">
        <v>138</v>
      </c>
      <c r="N3" s="90" t="s">
        <v>273</v>
      </c>
      <c r="O3" s="97" t="s">
        <v>1</v>
      </c>
    </row>
    <row r="4" spans="1:15" x14ac:dyDescent="0.2">
      <c r="A4" s="98">
        <v>1</v>
      </c>
      <c r="B4" s="93" t="str">
        <f>'1'!B4</f>
        <v>Сулейман-Стальский район,Республика Дагестан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45</v>
      </c>
      <c r="O4" s="99">
        <f>SUM(C4:N4)</f>
        <v>45</v>
      </c>
    </row>
  </sheetData>
  <sheetProtection password="9690" sheet="1" objects="1" scenarios="1"/>
  <customSheetViews>
    <customSheetView guid="{385D99F4-598C-4C58-B1C4-4E7B0681AB3D}">
      <selection activeCell="E8" sqref="E8"/>
      <pageMargins left="0.7" right="0.7" top="0.75" bottom="0.75" header="0.3" footer="0.3"/>
    </customSheetView>
    <customSheetView guid="{BF10FEBB-4CAC-410E-B1E1-11E397B4F046}">
      <selection activeCell="E8" sqref="E8"/>
      <pageMargins left="0.7" right="0.7" top="0.75" bottom="0.75" header="0.3" footer="0.3"/>
    </customSheetView>
    <customSheetView guid="{F7EDE992-683F-4EB5-8C4F-576A18317B87}">
      <selection activeCell="C11" sqref="C11"/>
      <pageMargins left="0.7" right="0.7" top="0.75" bottom="0.75" header="0.3" footer="0.3"/>
    </customSheetView>
  </customSheetViews>
  <mergeCells count="4">
    <mergeCell ref="A1:O1"/>
    <mergeCell ref="A2:A3"/>
    <mergeCell ref="B2:B3"/>
    <mergeCell ref="C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W6"/>
  <sheetViews>
    <sheetView workbookViewId="0">
      <selection activeCell="P6" sqref="P6"/>
    </sheetView>
  </sheetViews>
  <sheetFormatPr defaultRowHeight="12.75" x14ac:dyDescent="0.2"/>
  <cols>
    <col min="1" max="1" width="4.7109375" customWidth="1"/>
    <col min="2" max="2" width="19.5703125" customWidth="1"/>
    <col min="3" max="3" width="6.7109375" customWidth="1"/>
    <col min="4" max="23" width="7.7109375" customWidth="1"/>
  </cols>
  <sheetData>
    <row r="1" spans="1:23" x14ac:dyDescent="0.2">
      <c r="A1" s="208" t="s">
        <v>227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</row>
    <row r="2" spans="1:23" ht="25.5" customHeight="1" x14ac:dyDescent="0.2">
      <c r="A2" s="224" t="s">
        <v>0</v>
      </c>
      <c r="B2" s="225" t="s">
        <v>53</v>
      </c>
      <c r="C2" s="226" t="s">
        <v>194</v>
      </c>
      <c r="D2" s="229" t="s">
        <v>269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</row>
    <row r="3" spans="1:23" ht="25.5" customHeight="1" x14ac:dyDescent="0.2">
      <c r="A3" s="224"/>
      <c r="B3" s="225"/>
      <c r="C3" s="227"/>
      <c r="D3" s="231" t="s">
        <v>176</v>
      </c>
      <c r="E3" s="224"/>
      <c r="F3" s="224"/>
      <c r="G3" s="224"/>
      <c r="H3" s="224"/>
      <c r="I3" s="224"/>
      <c r="J3" s="232"/>
      <c r="K3" s="229" t="s">
        <v>270</v>
      </c>
      <c r="L3" s="243"/>
      <c r="M3" s="244" t="s">
        <v>109</v>
      </c>
      <c r="N3" s="224"/>
      <c r="O3" s="221"/>
      <c r="P3" s="221"/>
      <c r="Q3" s="232"/>
      <c r="R3" s="224" t="s">
        <v>111</v>
      </c>
      <c r="S3" s="221"/>
      <c r="T3" s="245" t="s">
        <v>140</v>
      </c>
      <c r="U3" s="233" t="s">
        <v>115</v>
      </c>
      <c r="V3" s="234" t="s">
        <v>108</v>
      </c>
      <c r="W3" s="234" t="s">
        <v>102</v>
      </c>
    </row>
    <row r="4" spans="1:23" ht="48" customHeight="1" x14ac:dyDescent="0.2">
      <c r="A4" s="224"/>
      <c r="B4" s="225"/>
      <c r="C4" s="227"/>
      <c r="D4" s="235" t="s">
        <v>231</v>
      </c>
      <c r="E4" s="224" t="s">
        <v>177</v>
      </c>
      <c r="F4" s="224"/>
      <c r="G4" s="224" t="s">
        <v>180</v>
      </c>
      <c r="H4" s="224"/>
      <c r="I4" s="224" t="s">
        <v>181</v>
      </c>
      <c r="J4" s="232"/>
      <c r="K4" s="237" t="s">
        <v>231</v>
      </c>
      <c r="L4" s="239" t="s">
        <v>272</v>
      </c>
      <c r="M4" s="241" t="s">
        <v>231</v>
      </c>
      <c r="N4" s="221" t="s">
        <v>271</v>
      </c>
      <c r="O4" s="231"/>
      <c r="P4" s="221" t="s">
        <v>110</v>
      </c>
      <c r="Q4" s="243"/>
      <c r="R4" s="234" t="s">
        <v>231</v>
      </c>
      <c r="S4" s="246" t="s">
        <v>118</v>
      </c>
      <c r="T4" s="245"/>
      <c r="U4" s="233"/>
      <c r="V4" s="234"/>
      <c r="W4" s="234"/>
    </row>
    <row r="5" spans="1:23" ht="150.75" customHeight="1" x14ac:dyDescent="0.2">
      <c r="A5" s="224"/>
      <c r="B5" s="225"/>
      <c r="C5" s="228"/>
      <c r="D5" s="236"/>
      <c r="E5" s="90" t="s">
        <v>178</v>
      </c>
      <c r="F5" s="90" t="s">
        <v>179</v>
      </c>
      <c r="G5" s="90" t="s">
        <v>178</v>
      </c>
      <c r="H5" s="90" t="s">
        <v>179</v>
      </c>
      <c r="I5" s="90" t="s">
        <v>178</v>
      </c>
      <c r="J5" s="103" t="s">
        <v>179</v>
      </c>
      <c r="K5" s="238"/>
      <c r="L5" s="240"/>
      <c r="M5" s="242"/>
      <c r="N5" s="105" t="s">
        <v>196</v>
      </c>
      <c r="O5" s="106" t="s">
        <v>272</v>
      </c>
      <c r="P5" s="105" t="s">
        <v>196</v>
      </c>
      <c r="Q5" s="107" t="s">
        <v>272</v>
      </c>
      <c r="R5" s="234"/>
      <c r="S5" s="246"/>
      <c r="T5" s="245"/>
      <c r="U5" s="233"/>
      <c r="V5" s="234"/>
      <c r="W5" s="234"/>
    </row>
    <row r="6" spans="1:23" x14ac:dyDescent="0.2">
      <c r="A6" s="98">
        <v>1</v>
      </c>
      <c r="B6" s="108" t="str">
        <f>'1'!B4</f>
        <v>Сулейман-Стальский район,Республика Дагестан</v>
      </c>
      <c r="C6" s="109">
        <f>'1'!O4</f>
        <v>312</v>
      </c>
      <c r="D6" s="110">
        <f>'1.3.'!O4</f>
        <v>45</v>
      </c>
      <c r="E6" s="111">
        <f>D6-F6-G6-H6-I6-J6</f>
        <v>0</v>
      </c>
      <c r="F6" s="36">
        <v>45</v>
      </c>
      <c r="G6" s="36">
        <v>0</v>
      </c>
      <c r="H6" s="36">
        <v>0</v>
      </c>
      <c r="I6" s="36">
        <v>0</v>
      </c>
      <c r="J6" s="84">
        <v>0</v>
      </c>
      <c r="K6" s="112">
        <f>'1.1.'!N4</f>
        <v>0</v>
      </c>
      <c r="L6" s="85">
        <v>0</v>
      </c>
      <c r="M6" s="112">
        <f>'1.2.'!O4</f>
        <v>267</v>
      </c>
      <c r="N6" s="36">
        <v>0</v>
      </c>
      <c r="O6" s="36">
        <v>0</v>
      </c>
      <c r="P6" s="111">
        <f>M6-N6</f>
        <v>267</v>
      </c>
      <c r="Q6" s="85">
        <v>0</v>
      </c>
      <c r="R6" s="44">
        <v>0</v>
      </c>
      <c r="S6" s="38">
        <v>0</v>
      </c>
      <c r="T6" s="86">
        <v>0</v>
      </c>
      <c r="U6" s="110">
        <f>C6-V6</f>
        <v>0</v>
      </c>
      <c r="V6" s="111">
        <f>SUM(E6,F6,G6,H6,I6,J6,K6,N6,P6,R6,T6)</f>
        <v>312</v>
      </c>
      <c r="W6" s="113">
        <f>(V6*100)/C6</f>
        <v>100</v>
      </c>
    </row>
  </sheetData>
  <sheetProtection password="9690" sheet="1" objects="1" scenarios="1"/>
  <customSheetViews>
    <customSheetView guid="{385D99F4-598C-4C58-B1C4-4E7B0681AB3D}">
      <selection activeCell="P6" sqref="P6"/>
      <pageMargins left="0.7" right="0.7" top="0.75" bottom="0.75" header="0.3" footer="0.3"/>
    </customSheetView>
    <customSheetView guid="{BF10FEBB-4CAC-410E-B1E1-11E397B4F046}">
      <selection activeCell="P6" sqref="P6"/>
      <pageMargins left="0.7" right="0.7" top="0.75" bottom="0.75" header="0.3" footer="0.3"/>
    </customSheetView>
    <customSheetView guid="{F7EDE992-683F-4EB5-8C4F-576A18317B87}">
      <selection activeCell="C6" sqref="C6"/>
      <pageMargins left="0.7" right="0.7" top="0.75" bottom="0.75" header="0.3" footer="0.3"/>
    </customSheetView>
  </customSheetViews>
  <mergeCells count="24">
    <mergeCell ref="K3:L3"/>
    <mergeCell ref="M3:Q3"/>
    <mergeCell ref="R3:S3"/>
    <mergeCell ref="T3:T5"/>
    <mergeCell ref="R4:R5"/>
    <mergeCell ref="S4:S5"/>
    <mergeCell ref="N4:O4"/>
    <mergeCell ref="P4:Q4"/>
    <mergeCell ref="E4:F4"/>
    <mergeCell ref="G4:H4"/>
    <mergeCell ref="I4:J4"/>
    <mergeCell ref="K4:K5"/>
    <mergeCell ref="L4:L5"/>
    <mergeCell ref="M4:M5"/>
    <mergeCell ref="A1:W1"/>
    <mergeCell ref="A2:A5"/>
    <mergeCell ref="B2:B5"/>
    <mergeCell ref="C2:C5"/>
    <mergeCell ref="D2:W2"/>
    <mergeCell ref="D3:J3"/>
    <mergeCell ref="U3:U5"/>
    <mergeCell ref="V3:V5"/>
    <mergeCell ref="W3:W5"/>
    <mergeCell ref="D4:D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U4"/>
  <sheetViews>
    <sheetView topLeftCell="C1" workbookViewId="0">
      <selection activeCell="L4" sqref="L4"/>
    </sheetView>
  </sheetViews>
  <sheetFormatPr defaultRowHeight="12.75" x14ac:dyDescent="0.2"/>
  <cols>
    <col min="2" max="2" width="17" customWidth="1"/>
  </cols>
  <sheetData>
    <row r="1" spans="1:21" x14ac:dyDescent="0.2">
      <c r="A1" s="208" t="s">
        <v>228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</row>
    <row r="2" spans="1:21" x14ac:dyDescent="0.2">
      <c r="A2" s="247" t="s">
        <v>0</v>
      </c>
      <c r="B2" s="247" t="s">
        <v>53</v>
      </c>
      <c r="C2" s="250" t="s">
        <v>182</v>
      </c>
      <c r="D2" s="252" t="s">
        <v>229</v>
      </c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4"/>
      <c r="Q2" s="252" t="s">
        <v>232</v>
      </c>
      <c r="R2" s="253"/>
      <c r="S2" s="253"/>
      <c r="T2" s="253"/>
      <c r="U2" s="254"/>
    </row>
    <row r="3" spans="1:21" ht="78" x14ac:dyDescent="0.2">
      <c r="A3" s="248"/>
      <c r="B3" s="249"/>
      <c r="C3" s="251"/>
      <c r="D3" s="115" t="s">
        <v>124</v>
      </c>
      <c r="E3" s="105" t="s">
        <v>134</v>
      </c>
      <c r="F3" s="116" t="s">
        <v>70</v>
      </c>
      <c r="G3" s="116" t="s">
        <v>71</v>
      </c>
      <c r="H3" s="105" t="s">
        <v>135</v>
      </c>
      <c r="I3" s="116" t="s">
        <v>72</v>
      </c>
      <c r="J3" s="105" t="s">
        <v>136</v>
      </c>
      <c r="K3" s="116" t="s">
        <v>29</v>
      </c>
      <c r="L3" s="116" t="s">
        <v>2</v>
      </c>
      <c r="M3" s="116" t="s">
        <v>73</v>
      </c>
      <c r="N3" s="105" t="s">
        <v>137</v>
      </c>
      <c r="O3" s="105" t="s">
        <v>138</v>
      </c>
      <c r="P3" s="117" t="s">
        <v>139</v>
      </c>
      <c r="Q3" s="118" t="s">
        <v>124</v>
      </c>
      <c r="R3" s="90" t="s">
        <v>266</v>
      </c>
      <c r="S3" s="90" t="s">
        <v>267</v>
      </c>
      <c r="T3" s="90" t="s">
        <v>268</v>
      </c>
      <c r="U3" s="119" t="s">
        <v>139</v>
      </c>
    </row>
    <row r="4" spans="1:21" x14ac:dyDescent="0.2">
      <c r="A4" s="98">
        <v>1</v>
      </c>
      <c r="B4" s="93" t="str">
        <f>'1'!B4</f>
        <v>Сулейман-Стальский район,Республика Дагестан</v>
      </c>
      <c r="C4" s="121">
        <f>'1.3.'!O4</f>
        <v>45</v>
      </c>
      <c r="D4" s="120">
        <f>SUM(E4:P4)</f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/>
      <c r="M4" s="15">
        <v>0</v>
      </c>
      <c r="N4" s="15">
        <v>0</v>
      </c>
      <c r="O4" s="15">
        <v>0</v>
      </c>
      <c r="P4" s="16">
        <v>0</v>
      </c>
      <c r="Q4" s="120">
        <f>SUM(R4:U4)</f>
        <v>0</v>
      </c>
      <c r="R4" s="15">
        <v>0</v>
      </c>
      <c r="S4" s="15">
        <v>0</v>
      </c>
      <c r="T4" s="15">
        <v>0</v>
      </c>
      <c r="U4" s="16">
        <v>0</v>
      </c>
    </row>
  </sheetData>
  <sheetProtection password="9690" sheet="1" objects="1" scenarios="1"/>
  <customSheetViews>
    <customSheetView guid="{385D99F4-598C-4C58-B1C4-4E7B0681AB3D}" topLeftCell="C1">
      <selection activeCell="L4" sqref="L4"/>
      <pageMargins left="0.7" right="0.7" top="0.75" bottom="0.75" header="0.3" footer="0.3"/>
    </customSheetView>
    <customSheetView guid="{BF10FEBB-4CAC-410E-B1E1-11E397B4F046}" topLeftCell="C1">
      <selection activeCell="L4" sqref="L4"/>
      <pageMargins left="0.7" right="0.7" top="0.75" bottom="0.75" header="0.3" footer="0.3"/>
    </customSheetView>
    <customSheetView guid="{F7EDE992-683F-4EB5-8C4F-576A18317B87}">
      <selection activeCell="H14" sqref="H14"/>
      <pageMargins left="0.7" right="0.7" top="0.75" bottom="0.75" header="0.3" footer="0.3"/>
    </customSheetView>
  </customSheetViews>
  <mergeCells count="6">
    <mergeCell ref="A1:U1"/>
    <mergeCell ref="A2:A3"/>
    <mergeCell ref="B2:B3"/>
    <mergeCell ref="C2:C3"/>
    <mergeCell ref="D2:P2"/>
    <mergeCell ref="Q2:U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AC4"/>
  <sheetViews>
    <sheetView zoomScale="115" zoomScaleNormal="115" workbookViewId="0">
      <selection activeCell="F4" sqref="F4"/>
    </sheetView>
  </sheetViews>
  <sheetFormatPr defaultRowHeight="12.75" x14ac:dyDescent="0.2"/>
  <cols>
    <col min="1" max="1" width="4.85546875" customWidth="1"/>
    <col min="2" max="2" width="19.42578125" customWidth="1"/>
    <col min="4" max="29" width="5" customWidth="1"/>
  </cols>
  <sheetData>
    <row r="1" spans="1:29" x14ac:dyDescent="0.2">
      <c r="A1" s="208" t="s">
        <v>234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</row>
    <row r="2" spans="1:29" ht="21" customHeight="1" x14ac:dyDescent="0.2">
      <c r="A2" s="247" t="s">
        <v>0</v>
      </c>
      <c r="B2" s="247" t="s">
        <v>53</v>
      </c>
      <c r="C2" s="250" t="s">
        <v>243</v>
      </c>
      <c r="D2" s="252" t="s">
        <v>276</v>
      </c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4"/>
      <c r="Q2" s="255" t="s">
        <v>235</v>
      </c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7"/>
    </row>
    <row r="3" spans="1:29" ht="136.5" customHeight="1" x14ac:dyDescent="0.2">
      <c r="A3" s="248"/>
      <c r="B3" s="249"/>
      <c r="C3" s="251"/>
      <c r="D3" s="115" t="s">
        <v>124</v>
      </c>
      <c r="E3" s="105" t="s">
        <v>134</v>
      </c>
      <c r="F3" s="116" t="s">
        <v>70</v>
      </c>
      <c r="G3" s="116" t="s">
        <v>71</v>
      </c>
      <c r="H3" s="105" t="s">
        <v>135</v>
      </c>
      <c r="I3" s="116" t="s">
        <v>72</v>
      </c>
      <c r="J3" s="105" t="s">
        <v>136</v>
      </c>
      <c r="K3" s="116" t="s">
        <v>29</v>
      </c>
      <c r="L3" s="116" t="s">
        <v>2</v>
      </c>
      <c r="M3" s="116" t="s">
        <v>73</v>
      </c>
      <c r="N3" s="105" t="s">
        <v>137</v>
      </c>
      <c r="O3" s="105" t="s">
        <v>138</v>
      </c>
      <c r="P3" s="117" t="s">
        <v>275</v>
      </c>
      <c r="Q3" s="118" t="s">
        <v>124</v>
      </c>
      <c r="R3" s="90" t="s">
        <v>134</v>
      </c>
      <c r="S3" s="89" t="s">
        <v>70</v>
      </c>
      <c r="T3" s="89" t="s">
        <v>71</v>
      </c>
      <c r="U3" s="90" t="s">
        <v>135</v>
      </c>
      <c r="V3" s="89" t="s">
        <v>72</v>
      </c>
      <c r="W3" s="90" t="s">
        <v>136</v>
      </c>
      <c r="X3" s="89" t="s">
        <v>29</v>
      </c>
      <c r="Y3" s="89" t="s">
        <v>2</v>
      </c>
      <c r="Z3" s="89" t="s">
        <v>73</v>
      </c>
      <c r="AA3" s="90" t="s">
        <v>137</v>
      </c>
      <c r="AB3" s="90" t="s">
        <v>138</v>
      </c>
      <c r="AC3" s="117" t="s">
        <v>275</v>
      </c>
    </row>
    <row r="4" spans="1:29" x14ac:dyDescent="0.2">
      <c r="A4" s="98">
        <v>1</v>
      </c>
      <c r="B4" s="93" t="str">
        <f>'1'!B4</f>
        <v>Сулейман-Стальский район,Республика Дагестан</v>
      </c>
      <c r="C4" s="121">
        <f>SUM('1.1.'!O4,'1.2.'!O4)</f>
        <v>267</v>
      </c>
      <c r="D4" s="120">
        <f>SUM(E4:P4)</f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6">
        <v>0</v>
      </c>
      <c r="Q4" s="120">
        <f>SUM(R4:AC4)</f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6">
        <v>0</v>
      </c>
    </row>
  </sheetData>
  <sheetProtection password="9690" sheet="1" objects="1" scenarios="1"/>
  <customSheetViews>
    <customSheetView guid="{385D99F4-598C-4C58-B1C4-4E7B0681AB3D}" scale="115">
      <selection activeCell="F4" sqref="F4"/>
      <pageMargins left="0.7" right="0.7" top="0.75" bottom="0.75" header="0.3" footer="0.3"/>
    </customSheetView>
    <customSheetView guid="{BF10FEBB-4CAC-410E-B1E1-11E397B4F046}" scale="115">
      <selection activeCell="F4" sqref="F4"/>
      <pageMargins left="0.7" right="0.7" top="0.75" bottom="0.75" header="0.3" footer="0.3"/>
    </customSheetView>
    <customSheetView guid="{F7EDE992-683F-4EB5-8C4F-576A18317B87}" scale="115">
      <selection activeCell="Q4" sqref="Q4"/>
      <pageMargins left="0.7" right="0.7" top="0.75" bottom="0.75" header="0.3" footer="0.3"/>
    </customSheetView>
  </customSheetViews>
  <mergeCells count="6">
    <mergeCell ref="A1:AC1"/>
    <mergeCell ref="A2:A3"/>
    <mergeCell ref="B2:B3"/>
    <mergeCell ref="C2:C3"/>
    <mergeCell ref="D2:P2"/>
    <mergeCell ref="Q2:A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CC"/>
  </sheetPr>
  <dimension ref="A1:AK5"/>
  <sheetViews>
    <sheetView workbookViewId="0">
      <selection activeCell="AA5" sqref="AA5"/>
    </sheetView>
  </sheetViews>
  <sheetFormatPr defaultRowHeight="12.75" x14ac:dyDescent="0.2"/>
  <cols>
    <col min="1" max="1" width="2.85546875" bestFit="1" customWidth="1"/>
    <col min="2" max="2" width="20.140625" customWidth="1"/>
    <col min="3" max="3" width="18" bestFit="1" customWidth="1"/>
    <col min="4" max="37" width="6" customWidth="1"/>
  </cols>
  <sheetData>
    <row r="1" spans="1:37" x14ac:dyDescent="0.2">
      <c r="A1" s="258" t="s">
        <v>233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</row>
    <row r="2" spans="1:37" x14ac:dyDescent="0.2">
      <c r="A2" s="256" t="s">
        <v>101</v>
      </c>
      <c r="B2" s="259" t="s">
        <v>53</v>
      </c>
      <c r="C2" s="226" t="s">
        <v>182</v>
      </c>
      <c r="D2" s="260" t="s">
        <v>248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19"/>
    </row>
    <row r="3" spans="1:37" ht="136.5" customHeight="1" x14ac:dyDescent="0.2">
      <c r="A3" s="256"/>
      <c r="B3" s="259"/>
      <c r="C3" s="227"/>
      <c r="D3" s="233" t="s">
        <v>183</v>
      </c>
      <c r="E3" s="234"/>
      <c r="F3" s="234" t="s">
        <v>168</v>
      </c>
      <c r="G3" s="234"/>
      <c r="H3" s="234" t="s">
        <v>169</v>
      </c>
      <c r="I3" s="234"/>
      <c r="J3" s="234" t="s">
        <v>165</v>
      </c>
      <c r="K3" s="234"/>
      <c r="L3" s="234"/>
      <c r="M3" s="234" t="s">
        <v>185</v>
      </c>
      <c r="N3" s="234"/>
      <c r="O3" s="234"/>
      <c r="P3" s="246" t="s">
        <v>171</v>
      </c>
      <c r="Q3" s="233"/>
      <c r="R3" s="246" t="s">
        <v>244</v>
      </c>
      <c r="S3" s="233"/>
      <c r="T3" s="246" t="s">
        <v>166</v>
      </c>
      <c r="U3" s="262"/>
      <c r="V3" s="233"/>
      <c r="W3" s="234" t="s">
        <v>167</v>
      </c>
      <c r="X3" s="234"/>
      <c r="Y3" s="234"/>
      <c r="Z3" s="234" t="s">
        <v>245</v>
      </c>
      <c r="AA3" s="234"/>
      <c r="AB3" s="234"/>
      <c r="AC3" s="234" t="s">
        <v>246</v>
      </c>
      <c r="AD3" s="234"/>
      <c r="AE3" s="234"/>
      <c r="AF3" s="261" t="s">
        <v>170</v>
      </c>
      <c r="AG3" s="261"/>
      <c r="AH3" s="235"/>
      <c r="AI3" s="234" t="s">
        <v>247</v>
      </c>
      <c r="AJ3" s="234"/>
      <c r="AK3" s="234"/>
    </row>
    <row r="4" spans="1:37" ht="46.5" customHeight="1" x14ac:dyDescent="0.2">
      <c r="A4" s="256"/>
      <c r="B4" s="259"/>
      <c r="C4" s="228"/>
      <c r="D4" s="123" t="s">
        <v>186</v>
      </c>
      <c r="E4" s="124" t="s">
        <v>76</v>
      </c>
      <c r="F4" s="124" t="s">
        <v>186</v>
      </c>
      <c r="G4" s="124" t="s">
        <v>76</v>
      </c>
      <c r="H4" s="124" t="s">
        <v>186</v>
      </c>
      <c r="I4" s="124" t="s">
        <v>76</v>
      </c>
      <c r="J4" s="124" t="s">
        <v>184</v>
      </c>
      <c r="K4" s="124" t="s">
        <v>144</v>
      </c>
      <c r="L4" s="124" t="s">
        <v>145</v>
      </c>
      <c r="M4" s="124" t="s">
        <v>184</v>
      </c>
      <c r="N4" s="124" t="s">
        <v>144</v>
      </c>
      <c r="O4" s="124" t="s">
        <v>145</v>
      </c>
      <c r="P4" s="124" t="s">
        <v>144</v>
      </c>
      <c r="Q4" s="124" t="s">
        <v>145</v>
      </c>
      <c r="R4" s="124" t="s">
        <v>144</v>
      </c>
      <c r="S4" s="124" t="s">
        <v>145</v>
      </c>
      <c r="T4" s="124" t="s">
        <v>184</v>
      </c>
      <c r="U4" s="124" t="s">
        <v>144</v>
      </c>
      <c r="V4" s="124" t="s">
        <v>145</v>
      </c>
      <c r="W4" s="124" t="s">
        <v>184</v>
      </c>
      <c r="X4" s="124" t="s">
        <v>144</v>
      </c>
      <c r="Y4" s="124" t="s">
        <v>145</v>
      </c>
      <c r="Z4" s="124" t="s">
        <v>184</v>
      </c>
      <c r="AA4" s="124" t="s">
        <v>144</v>
      </c>
      <c r="AB4" s="124" t="s">
        <v>145</v>
      </c>
      <c r="AC4" s="124" t="s">
        <v>184</v>
      </c>
      <c r="AD4" s="124" t="s">
        <v>144</v>
      </c>
      <c r="AE4" s="124" t="s">
        <v>145</v>
      </c>
      <c r="AF4" s="124" t="s">
        <v>184</v>
      </c>
      <c r="AG4" s="124" t="s">
        <v>144</v>
      </c>
      <c r="AH4" s="124" t="s">
        <v>145</v>
      </c>
      <c r="AI4" s="124" t="s">
        <v>184</v>
      </c>
      <c r="AJ4" s="124" t="s">
        <v>144</v>
      </c>
      <c r="AK4" s="124" t="s">
        <v>145</v>
      </c>
    </row>
    <row r="5" spans="1:37" x14ac:dyDescent="0.2">
      <c r="A5" s="98">
        <v>1</v>
      </c>
      <c r="B5" s="125" t="str">
        <f>'1'!B4</f>
        <v>Сулейман-Стальский район,Республика Дагестан</v>
      </c>
      <c r="C5" s="127">
        <f>'1'!O4</f>
        <v>312</v>
      </c>
      <c r="D5" s="126">
        <v>2</v>
      </c>
      <c r="E5" s="111">
        <f>('2.3.'!D5*100)/('1.3.'!O4)</f>
        <v>4.4444444444444446</v>
      </c>
      <c r="F5" s="44">
        <v>25</v>
      </c>
      <c r="G5" s="111">
        <f>('2.3.'!F5*100)/('1.2.'!O4)</f>
        <v>9.3632958801498134</v>
      </c>
      <c r="H5" s="25">
        <v>0</v>
      </c>
      <c r="I5" s="113" t="e">
        <f>('2.3.'!H5*100)/('1.1.'!O4)</f>
        <v>#DIV/0!</v>
      </c>
      <c r="J5" s="36">
        <v>3</v>
      </c>
      <c r="K5" s="36">
        <v>35</v>
      </c>
      <c r="L5" s="36">
        <v>0</v>
      </c>
      <c r="M5" s="36">
        <v>0</v>
      </c>
      <c r="N5" s="36">
        <v>0</v>
      </c>
      <c r="O5" s="36">
        <v>0</v>
      </c>
      <c r="P5" s="36">
        <v>25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6">
        <v>0</v>
      </c>
      <c r="AE5" s="36">
        <v>0</v>
      </c>
      <c r="AF5" s="35">
        <v>0</v>
      </c>
      <c r="AG5" s="35">
        <v>0</v>
      </c>
      <c r="AH5" s="35">
        <v>0</v>
      </c>
      <c r="AI5" s="35">
        <v>0</v>
      </c>
      <c r="AJ5" s="35">
        <v>0</v>
      </c>
      <c r="AK5" s="35">
        <v>0</v>
      </c>
    </row>
  </sheetData>
  <sheetProtection password="9690" sheet="1" objects="1" scenarios="1"/>
  <customSheetViews>
    <customSheetView guid="{385D99F4-598C-4C58-B1C4-4E7B0681AB3D}">
      <selection activeCell="AA5" sqref="AA5"/>
      <pageMargins left="0.7" right="0.7" top="0.75" bottom="0.75" header="0.3" footer="0.3"/>
    </customSheetView>
    <customSheetView guid="{BF10FEBB-4CAC-410E-B1E1-11E397B4F046}">
      <selection activeCell="AA5" sqref="AA5"/>
      <pageMargins left="0.7" right="0.7" top="0.75" bottom="0.75" header="0.3" footer="0.3"/>
    </customSheetView>
    <customSheetView guid="{F7EDE992-683F-4EB5-8C4F-576A18317B87}">
      <selection activeCell="I5" sqref="I5"/>
      <pageMargins left="0.7" right="0.7" top="0.75" bottom="0.75" header="0.3" footer="0.3"/>
    </customSheetView>
  </customSheetViews>
  <mergeCells count="18">
    <mergeCell ref="AF3:AH3"/>
    <mergeCell ref="AI3:AK3"/>
    <mergeCell ref="P3:Q3"/>
    <mergeCell ref="R3:S3"/>
    <mergeCell ref="T3:V3"/>
    <mergeCell ref="W3:Y3"/>
    <mergeCell ref="Z3:AB3"/>
    <mergeCell ref="AC3:AE3"/>
    <mergeCell ref="A1:AK1"/>
    <mergeCell ref="A2:A4"/>
    <mergeCell ref="B2:B4"/>
    <mergeCell ref="C2:C4"/>
    <mergeCell ref="D2:AK2"/>
    <mergeCell ref="D3:E3"/>
    <mergeCell ref="F3:G3"/>
    <mergeCell ref="H3:I3"/>
    <mergeCell ref="J3:L3"/>
    <mergeCell ref="M3:O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ОБЛОЖКА</vt:lpstr>
      <vt:lpstr>1</vt:lpstr>
      <vt:lpstr>1.1.</vt:lpstr>
      <vt:lpstr>1.2.</vt:lpstr>
      <vt:lpstr>1.3.</vt:lpstr>
      <vt:lpstr>2</vt:lpstr>
      <vt:lpstr>2.1.</vt:lpstr>
      <vt:lpstr>2.2.</vt:lpstr>
      <vt:lpstr>2.3.</vt:lpstr>
      <vt:lpstr>3.1.</vt:lpstr>
      <vt:lpstr>3.2.</vt:lpstr>
      <vt:lpstr>4</vt:lpstr>
      <vt:lpstr>5</vt:lpstr>
      <vt:lpstr>6</vt:lpstr>
      <vt:lpstr>7.1.</vt:lpstr>
      <vt:lpstr>7.2.</vt:lpstr>
      <vt:lpstr>8.1.</vt:lpstr>
      <vt:lpstr>8.2.</vt:lpstr>
      <vt:lpstr>9</vt:lpstr>
      <vt:lpstr>9.1.</vt:lpstr>
      <vt:lpstr>8.3.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2014-10-23T04:14:11Z</cp:lastPrinted>
  <dcterms:created xsi:type="dcterms:W3CDTF">1996-10-08T23:32:33Z</dcterms:created>
  <dcterms:modified xsi:type="dcterms:W3CDTF">2019-11-08T07:32:20Z</dcterms:modified>
</cp:coreProperties>
</file>